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.pielikums" sheetId="1" r:id="rId1"/>
    <sheet name="3.pielikums" sheetId="2" r:id="rId2"/>
    <sheet name="Sheet3" sheetId="3" r:id="rId3"/>
  </sheets>
  <definedNames>
    <definedName name="Excel_BuiltIn_Print_Area" localSheetId="0">'1.pielikums'!$A:$F</definedName>
  </definedNames>
  <calcPr fullCalcOnLoad="1"/>
</workbook>
</file>

<file path=xl/sharedStrings.xml><?xml version="1.0" encoding="utf-8"?>
<sst xmlns="http://schemas.openxmlformats.org/spreadsheetml/2006/main" count="146" uniqueCount="137">
  <si>
    <t>1.pielikums</t>
  </si>
  <si>
    <t xml:space="preserve">Ministru Kabineta </t>
  </si>
  <si>
    <t>2017.gada 11.lūlija</t>
  </si>
  <si>
    <t>noteikumiem Nr.408</t>
  </si>
  <si>
    <t xml:space="preserve">Dzīvojamās mājas uzturēšanas un apsaimniekošanas darbu tāme 2020.gadam </t>
  </si>
  <si>
    <t>Mājas adrese:</t>
  </si>
  <si>
    <t>Mājas pārvaldnieks:</t>
  </si>
  <si>
    <t>Teātra iela 6, Balvi, Balvu nov., LV-4501</t>
  </si>
  <si>
    <t>Balvu novada pašvaldības aģentūra "SAN-TEX"</t>
  </si>
  <si>
    <t>Bērzpils iela 56, Balvi, LV-4501</t>
  </si>
  <si>
    <t>PVN reģ. Nr. LV 90001663120</t>
  </si>
  <si>
    <r>
      <rPr>
        <b/>
        <sz val="8"/>
        <rFont val="Times New Roman"/>
        <family val="1"/>
      </rPr>
      <t>1. Kopējā dzīvokļu īpašumu platība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</si>
  <si>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r>
      <rPr>
        <b/>
        <sz val="8"/>
        <rFont val="Times New Roman"/>
        <family val="1"/>
      </rPr>
      <t>8. Koplietošanas telpas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</si>
  <si>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t>2. Dzīvokļu īpašumu skaits</t>
  </si>
  <si>
    <t>8.1. kāpņu telpas</t>
  </si>
  <si>
    <t>3. Stāvu skaits</t>
  </si>
  <si>
    <t>8.2. pagrabs+palīgtelpas</t>
  </si>
  <si>
    <t>4. Kāpņu telpu skaits</t>
  </si>
  <si>
    <r>
      <rPr>
        <b/>
        <sz val="8"/>
        <rFont val="Times New Roman"/>
        <family val="1"/>
      </rPr>
      <t>9. Apkopjamā platība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</si>
  <si>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t>5. Siltummezglu skaits</t>
  </si>
  <si>
    <t>9.1. ietves</t>
  </si>
  <si>
    <t>6. Privatizēti dzīvokļi</t>
  </si>
  <si>
    <t>9.2. ielas braucamā daļa, laukumi</t>
  </si>
  <si>
    <t>7. Neprivatizēti dzīvokļi</t>
  </si>
  <si>
    <t>9.3. zāliens, apstādījumi</t>
  </si>
  <si>
    <t>8. /Cita informācija/</t>
  </si>
  <si>
    <t>Apsaimniekošanas maksa</t>
  </si>
  <si>
    <t>Nr.p.k.</t>
  </si>
  <si>
    <t>Pakalpojums</t>
  </si>
  <si>
    <r>
      <rPr>
        <sz val="9"/>
        <color indexed="8"/>
        <rFont val="Times New Roman"/>
        <family val="1"/>
      </rPr>
      <t>Pakalpojuma cena viena dzīvokļa īpašuma platības 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mēnesī, EUR</t>
    </r>
  </si>
  <si>
    <r>
      <rPr>
        <sz val="9"/>
        <color indexed="8"/>
        <rFont val="Times New Roman"/>
        <family val="1"/>
      </rPr>
      <t>Pakalpojuma izmaksas viena dzīvokļa īpašuma platības 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mēnesī, EUR</t>
    </r>
  </si>
  <si>
    <t>Summa EUR</t>
  </si>
  <si>
    <t>mēnesī</t>
  </si>
  <si>
    <t>gadā</t>
  </si>
  <si>
    <t>I</t>
  </si>
  <si>
    <t>Saņemamie maksājumi</t>
  </si>
  <si>
    <t>1.</t>
  </si>
  <si>
    <t>Maksājumi par pārvaldīšanas pakalpojumu</t>
  </si>
  <si>
    <t>1.1.</t>
  </si>
  <si>
    <t xml:space="preserve">    Obligātie pārvaldīšanas izdevumi</t>
  </si>
  <si>
    <t>1.2.</t>
  </si>
  <si>
    <t xml:space="preserve">    Atlīdzība par pārvaldīšanu</t>
  </si>
  <si>
    <t>2.</t>
  </si>
  <si>
    <t>Maksājumi par turpmākajos periodos obligāto pārvaldīšanas darbību ietvaros veicamo dzīvojamās mājas remontu, atjaunošanu vai pārbūvi</t>
  </si>
  <si>
    <t xml:space="preserve">3. </t>
  </si>
  <si>
    <t>Apdrošināšana</t>
  </si>
  <si>
    <t>4.</t>
  </si>
  <si>
    <t>Citi ieņēmumi (nomas maksa, par internetu, nedzīvojamo telpu apsaimniekošanu)</t>
  </si>
  <si>
    <t>II</t>
  </si>
  <si>
    <t>Plānotie izdevumi</t>
  </si>
  <si>
    <t xml:space="preserve">Pārvaldīšanas izdevumi </t>
  </si>
  <si>
    <t>Dzīvojamās mājas sanitārā apkope</t>
  </si>
  <si>
    <t>1.1.1.</t>
  </si>
  <si>
    <t xml:space="preserve">    Piesaistītais zemes gabals (sētnieka            darbs)</t>
  </si>
  <si>
    <t>1.1.2.</t>
  </si>
  <si>
    <t xml:space="preserve">    Koplietošanas telpas (remontdarbi)</t>
  </si>
  <si>
    <t>1.1.3.</t>
  </si>
  <si>
    <t>Citi teritorijas un koplietošanas telpu uzturēšanas un apkopšanas pakalpojumi</t>
  </si>
  <si>
    <t>Dzīvojamās mājas lietas vešana</t>
  </si>
  <si>
    <t>1.2.1.</t>
  </si>
  <si>
    <t xml:space="preserve">    Finanšu uzskaite </t>
  </si>
  <si>
    <t>1.2.2.</t>
  </si>
  <si>
    <t xml:space="preserve">    Juridiskie pakalpojumi</t>
  </si>
  <si>
    <t>1.2.3.</t>
  </si>
  <si>
    <t xml:space="preserve">    Lietvedība</t>
  </si>
  <si>
    <t>1.3.</t>
  </si>
  <si>
    <t>Pārvaldīšanas darba plānošana, organizēšana un pārraudzība</t>
  </si>
  <si>
    <t>1.3.1.</t>
  </si>
  <si>
    <t xml:space="preserve">    Plānotie nākamo periodu izdevumi             kārtējiem remonta darbiem (jumta               seguma nomaiņa)</t>
  </si>
  <si>
    <t>1.3.2.</t>
  </si>
  <si>
    <t xml:space="preserve">    Informācijas tehnoloģiju pakalpojumi</t>
  </si>
  <si>
    <t>1.4.</t>
  </si>
  <si>
    <t>Līgumu slēgšana par siltumenerģijas, arī dabasgāzes piegādi, ūdensapgādes un kanalizācijas pakalpojumu nodrošināšanu, sadzīves atkritumu izvešanu, elektroenerģiju, funkcionāli nepieciešamā zemesgabala lietošanu</t>
  </si>
  <si>
    <t>1.5.</t>
  </si>
  <si>
    <t>Informācijas sniegšana valsts un pašvaldības institūcijām</t>
  </si>
  <si>
    <t>1.6.</t>
  </si>
  <si>
    <t>Dzīvojamās mājas, tajā esošo iekārtu un komunikāciju vizuālā pārbaude</t>
  </si>
  <si>
    <t>1.7.</t>
  </si>
  <si>
    <t>Dzīvojamās mājas, tajā esošo iekārtu un komunikāciju tehniskā apsekošana</t>
  </si>
  <si>
    <t>1.8.</t>
  </si>
  <si>
    <t>Dzīvojamās mājas iekārtu inženierkomunikāciju un sistēmu tehniskā apkope</t>
  </si>
  <si>
    <t>1.8.1.</t>
  </si>
  <si>
    <t xml:space="preserve">    Ūdensvada un kanalizācijas sistēma</t>
  </si>
  <si>
    <t>1.8.2.</t>
  </si>
  <si>
    <t xml:space="preserve">    Siltumapgādes sistēma</t>
  </si>
  <si>
    <t>1.8.3.</t>
  </si>
  <si>
    <t xml:space="preserve">    Elektroapgādes sistēma</t>
  </si>
  <si>
    <t>1.8.4.</t>
  </si>
  <si>
    <t xml:space="preserve">    Mājas konstruktīvie elementi</t>
  </si>
  <si>
    <t>1.8.5.</t>
  </si>
  <si>
    <t xml:space="preserve">    Avārijas dienesta pakalpojumi</t>
  </si>
  <si>
    <t>1.8.6.</t>
  </si>
  <si>
    <t xml:space="preserve">    Citi tehniskās uzturēšanas un apkalpošanas darbi </t>
  </si>
  <si>
    <t>1.9.</t>
  </si>
  <si>
    <t>Dzīvojamās mājas, tajā esošo iekārtu un inženierkomunikāciju uzturēšanas darbi</t>
  </si>
  <si>
    <t>1.9.1.</t>
  </si>
  <si>
    <t xml:space="preserve">    Administratīvo ēku uzturēšana</t>
  </si>
  <si>
    <t>1.9.2.</t>
  </si>
  <si>
    <t xml:space="preserve">    Pasta un sakaru pakalpojumi</t>
  </si>
  <si>
    <t>1.9.3.</t>
  </si>
  <si>
    <t xml:space="preserve">   Citi izdevumi (administratīvie                      izdevumi)</t>
  </si>
  <si>
    <t>1.10.</t>
  </si>
  <si>
    <t>Dzīvojamās mājas energoefektivitātei noteikto minimālo prasību izpildes nodrošināšana</t>
  </si>
  <si>
    <t>1.11.</t>
  </si>
  <si>
    <t>Dzīvojamai mājai kā vides objektam noteikto prasību izpildes nodrošināšana</t>
  </si>
  <si>
    <t xml:space="preserve">Citi ar dzīvojamās mājas pārvaldīšanu saistīti izdevumi </t>
  </si>
  <si>
    <t>3.1.</t>
  </si>
  <si>
    <t xml:space="preserve">   Zemes nomas maksa</t>
  </si>
  <si>
    <t>III</t>
  </si>
  <si>
    <t>Maksājumi par turpmākajos periodos veicamajiem dzīvojamās mājas, tajā esošo iekārtu un inženierkomunikāciju uzturēšanas darbiem</t>
  </si>
  <si>
    <t>Sastādīja :</t>
  </si>
  <si>
    <t xml:space="preserve"> I.Logina</t>
  </si>
  <si>
    <t>3.pielikums</t>
  </si>
  <si>
    <t xml:space="preserve">Ministru Kabineta 2008.gada 9.decembra </t>
  </si>
  <si>
    <t>noteikumiem Nr.1014</t>
  </si>
  <si>
    <t>Dzīvojamai mājai nepieciešamo remonta darbu apkopojums uz 2012.gadu</t>
  </si>
  <si>
    <t>Mājas adrese     Akmeņu 50</t>
  </si>
  <si>
    <t xml:space="preserve">                         Mājas pārvaldnieks: </t>
  </si>
  <si>
    <t>Ogres novada pašvaldības aģentūra "Mālkalne"</t>
  </si>
  <si>
    <t xml:space="preserve"> Mālkalnes pr. 3, Ogre, LV-5003</t>
  </si>
  <si>
    <t>PVN reģ. Nr. LV 90001412832</t>
  </si>
  <si>
    <t>1. Kopējā dzīvokļu īpašumu platība (m2), tai skaitā:</t>
  </si>
  <si>
    <t xml:space="preserve">Nr.p.k. </t>
  </si>
  <si>
    <t xml:space="preserve">Dzīvojamai mājai nepieciešamo remonta darbu nosaukums un īss apraksts </t>
  </si>
  <si>
    <t>Orientējošās remonta darbu izmaksas     (Ls) **</t>
  </si>
  <si>
    <t>Orientējošās remonta darbu izmaksas uz vienu dzīvokļa īpašuma platības m2    (Ls/m2) **</t>
  </si>
  <si>
    <t>Piezīmes</t>
  </si>
  <si>
    <t>Mājas pamatu apmales atjaunošana</t>
  </si>
  <si>
    <t>aģentūras spēkiem</t>
  </si>
  <si>
    <t>Kopā remonta darbi:</t>
  </si>
  <si>
    <t>Kopā 2012.gadā:</t>
  </si>
  <si>
    <t>Tāme sagatavota elektroniski un derīga bez paraksta</t>
  </si>
  <si>
    <t>1. ** Summas norādītas orientējoši pēc 2011.gada vidējām tirgus cenām un var mainīties pēc visu saistīto</t>
  </si>
  <si>
    <t>izmaksu aprēķināšanas un atkarībā no darbu veikšanas  laika.</t>
  </si>
  <si>
    <t>Sastādīja  Plānu-ekonomikas nodaļas darba ekonomiste L.Socka</t>
  </si>
  <si>
    <t>Datums  14.10.2011.</t>
  </si>
  <si>
    <t>Apstiprināja:  Tehniskais direktors   A.Vilcāns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</si>
</sst>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.000"/>
    <numFmt numFmtId="167" formatCode="DD/MM/YY"/>
    <numFmt numFmtId="168" formatCode="0.0000"/>
    <numFmt numFmtId="169" formatCode="General"/>
  </numFmts>
  <fonts count="22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vertAlign val="superscript"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u val="single"/>
      <sz val="10"/>
      <name val="Times New Roman"/>
      <family val="1"/>
    </font>
    <font>
      <b/>
      <i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20">
    <xf numFmtId="164" fontId="0" fillId="0" borderId="0" xfId="0" applyAlignment="1">
      <alignment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Border="1" applyAlignment="1">
      <alignment horizontal="right" vertical="center"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 horizontal="right" vertical="center"/>
    </xf>
    <xf numFmtId="164" fontId="1" fillId="0" borderId="0" xfId="0" applyFont="1" applyFill="1" applyAlignment="1">
      <alignment horizontal="right" vertical="center"/>
    </xf>
    <xf numFmtId="164" fontId="1" fillId="0" borderId="0" xfId="0" applyFont="1" applyFill="1" applyBorder="1" applyAlignment="1">
      <alignment horizontal="right"/>
    </xf>
    <xf numFmtId="164" fontId="2" fillId="0" borderId="0" xfId="0" applyFont="1" applyFill="1" applyBorder="1" applyAlignment="1">
      <alignment horizontal="right"/>
    </xf>
    <xf numFmtId="164" fontId="4" fillId="0" borderId="0" xfId="0" applyFont="1" applyFill="1" applyBorder="1" applyAlignment="1">
      <alignment horizontal="center" vertical="center" wrapText="1"/>
    </xf>
    <xf numFmtId="164" fontId="5" fillId="0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left" vertical="center"/>
    </xf>
    <xf numFmtId="164" fontId="1" fillId="0" borderId="0" xfId="0" applyFont="1" applyFill="1" applyAlignment="1">
      <alignment horizontal="center" wrapText="1"/>
    </xf>
    <xf numFmtId="164" fontId="1" fillId="0" borderId="0" xfId="0" applyFont="1" applyFill="1" applyBorder="1" applyAlignment="1">
      <alignment horizontal="left" vertical="center" wrapText="1"/>
    </xf>
    <xf numFmtId="164" fontId="1" fillId="0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right" vertical="center" wrapText="1"/>
    </xf>
    <xf numFmtId="164" fontId="1" fillId="0" borderId="0" xfId="0" applyFont="1" applyAlignment="1">
      <alignment/>
    </xf>
    <xf numFmtId="164" fontId="1" fillId="0" borderId="0" xfId="0" applyFont="1" applyFill="1" applyBorder="1" applyAlignment="1">
      <alignment horizontal="right" vertical="center"/>
    </xf>
    <xf numFmtId="164" fontId="4" fillId="0" borderId="1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164" fontId="4" fillId="0" borderId="2" xfId="0" applyFont="1" applyFill="1" applyBorder="1" applyAlignment="1">
      <alignment horizontal="left" vertical="center" wrapText="1"/>
    </xf>
    <xf numFmtId="165" fontId="1" fillId="0" borderId="3" xfId="0" applyNumberFormat="1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left" vertical="center"/>
    </xf>
    <xf numFmtId="164" fontId="1" fillId="0" borderId="1" xfId="0" applyFont="1" applyFill="1" applyBorder="1" applyAlignment="1">
      <alignment horizontal="center"/>
    </xf>
    <xf numFmtId="164" fontId="1" fillId="0" borderId="4" xfId="0" applyFont="1" applyFill="1" applyBorder="1" applyAlignment="1">
      <alignment horizontal="left" vertical="center"/>
    </xf>
    <xf numFmtId="164" fontId="2" fillId="0" borderId="0" xfId="0" applyFont="1" applyFill="1" applyAlignment="1">
      <alignment vertical="center"/>
    </xf>
    <xf numFmtId="164" fontId="1" fillId="0" borderId="5" xfId="0" applyFont="1" applyFill="1" applyBorder="1" applyAlignment="1">
      <alignment horizontal="left" vertical="center"/>
    </xf>
    <xf numFmtId="165" fontId="1" fillId="0" borderId="3" xfId="0" applyNumberFormat="1" applyFont="1" applyFill="1" applyBorder="1" applyAlignment="1">
      <alignment horizontal="center"/>
    </xf>
    <xf numFmtId="164" fontId="4" fillId="0" borderId="4" xfId="0" applyFont="1" applyFill="1" applyBorder="1" applyAlignment="1">
      <alignment horizontal="left" vertical="center"/>
    </xf>
    <xf numFmtId="164" fontId="1" fillId="0" borderId="3" xfId="0" applyFont="1" applyFill="1" applyBorder="1" applyAlignment="1">
      <alignment horizontal="left"/>
    </xf>
    <xf numFmtId="164" fontId="1" fillId="0" borderId="4" xfId="0" applyFont="1" applyFill="1" applyBorder="1" applyAlignment="1">
      <alignment horizontal="left" vertical="center" wrapText="1"/>
    </xf>
    <xf numFmtId="164" fontId="1" fillId="0" borderId="1" xfId="0" applyFont="1" applyFill="1" applyBorder="1" applyAlignment="1">
      <alignment horizontal="left"/>
    </xf>
    <xf numFmtId="164" fontId="1" fillId="0" borderId="1" xfId="0" applyFont="1" applyFill="1" applyBorder="1" applyAlignment="1">
      <alignment horizontal="center" vertical="center"/>
    </xf>
    <xf numFmtId="164" fontId="1" fillId="0" borderId="4" xfId="0" applyFont="1" applyFill="1" applyBorder="1" applyAlignment="1">
      <alignment/>
    </xf>
    <xf numFmtId="164" fontId="1" fillId="0" borderId="6" xfId="0" applyFont="1" applyFill="1" applyBorder="1" applyAlignment="1">
      <alignment/>
    </xf>
    <xf numFmtId="164" fontId="1" fillId="0" borderId="3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top" wrapText="1"/>
    </xf>
    <xf numFmtId="164" fontId="2" fillId="0" borderId="0" xfId="0" applyFont="1" applyFill="1" applyAlignment="1">
      <alignment/>
    </xf>
    <xf numFmtId="166" fontId="7" fillId="0" borderId="0" xfId="0" applyNumberFormat="1" applyFont="1" applyFill="1" applyBorder="1" applyAlignment="1">
      <alignment horizontal="right" vertical="top" wrapText="1"/>
    </xf>
    <xf numFmtId="164" fontId="8" fillId="0" borderId="1" xfId="0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left" vertical="center" wrapText="1"/>
    </xf>
    <xf numFmtId="164" fontId="11" fillId="0" borderId="1" xfId="0" applyFont="1" applyFill="1" applyBorder="1" applyAlignment="1">
      <alignment horizontal="center" vertical="center" wrapText="1"/>
    </xf>
    <xf numFmtId="164" fontId="12" fillId="0" borderId="1" xfId="0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right" vertical="center" wrapText="1"/>
    </xf>
    <xf numFmtId="164" fontId="13" fillId="0" borderId="0" xfId="0" applyFont="1" applyFill="1" applyAlignment="1">
      <alignment/>
    </xf>
    <xf numFmtId="164" fontId="14" fillId="0" borderId="1" xfId="0" applyFont="1" applyFill="1" applyBorder="1" applyAlignment="1">
      <alignment horizontal="left" vertical="center" wrapText="1"/>
    </xf>
    <xf numFmtId="166" fontId="14" fillId="0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164" fontId="5" fillId="0" borderId="0" xfId="0" applyFont="1" applyFill="1" applyAlignment="1">
      <alignment/>
    </xf>
    <xf numFmtId="164" fontId="15" fillId="0" borderId="1" xfId="0" applyFont="1" applyFill="1" applyBorder="1" applyAlignment="1">
      <alignment horizontal="left" vertical="center" wrapText="1"/>
    </xf>
    <xf numFmtId="166" fontId="15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64" fontId="5" fillId="0" borderId="0" xfId="0" applyFont="1" applyFill="1" applyAlignment="1">
      <alignment/>
    </xf>
    <xf numFmtId="167" fontId="8" fillId="0" borderId="1" xfId="0" applyNumberFormat="1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left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4" fontId="15" fillId="0" borderId="0" xfId="0" applyFont="1" applyFill="1" applyBorder="1" applyAlignment="1">
      <alignment horizontal="left" vertical="center"/>
    </xf>
    <xf numFmtId="164" fontId="7" fillId="0" borderId="0" xfId="0" applyFont="1" applyFill="1" applyBorder="1" applyAlignment="1">
      <alignment horizontal="left" vertical="top" wrapText="1" indent="1"/>
    </xf>
    <xf numFmtId="168" fontId="7" fillId="0" borderId="0" xfId="0" applyNumberFormat="1" applyFont="1" applyFill="1" applyBorder="1" applyAlignment="1">
      <alignment horizontal="right" vertical="center" wrapText="1" indent="1"/>
    </xf>
    <xf numFmtId="165" fontId="7" fillId="0" borderId="0" xfId="0" applyNumberFormat="1" applyFont="1" applyFill="1" applyBorder="1" applyAlignment="1">
      <alignment horizontal="right" vertical="center" wrapText="1" indent="1"/>
    </xf>
    <xf numFmtId="165" fontId="16" fillId="0" borderId="0" xfId="0" applyNumberFormat="1" applyFont="1" applyFill="1" applyBorder="1" applyAlignment="1">
      <alignment horizontal="right" vertical="center" wrapText="1" indent="1"/>
    </xf>
    <xf numFmtId="164" fontId="1" fillId="0" borderId="0" xfId="0" applyFont="1" applyFill="1" applyAlignment="1">
      <alignment horizontal="left"/>
    </xf>
    <xf numFmtId="164" fontId="1" fillId="0" borderId="0" xfId="0" applyFont="1" applyFill="1" applyAlignment="1">
      <alignment horizontal="center"/>
    </xf>
    <xf numFmtId="164" fontId="17" fillId="0" borderId="0" xfId="0" applyFont="1" applyAlignment="1">
      <alignment/>
    </xf>
    <xf numFmtId="164" fontId="18" fillId="0" borderId="0" xfId="0" applyFont="1" applyAlignment="1">
      <alignment/>
    </xf>
    <xf numFmtId="164" fontId="18" fillId="0" borderId="0" xfId="0" applyFont="1" applyBorder="1" applyAlignment="1">
      <alignment/>
    </xf>
    <xf numFmtId="164" fontId="2" fillId="0" borderId="0" xfId="0" applyFont="1" applyFill="1" applyAlignment="1">
      <alignment horizontal="center"/>
    </xf>
    <xf numFmtId="164" fontId="19" fillId="0" borderId="0" xfId="0" applyFont="1" applyFill="1" applyBorder="1" applyAlignment="1">
      <alignment horizontal="right"/>
    </xf>
    <xf numFmtId="164" fontId="2" fillId="0" borderId="0" xfId="0" applyFont="1" applyFill="1" applyBorder="1" applyAlignment="1">
      <alignment horizontal="right"/>
    </xf>
    <xf numFmtId="164" fontId="20" fillId="0" borderId="0" xfId="0" applyFont="1" applyAlignment="1">
      <alignment/>
    </xf>
    <xf numFmtId="164" fontId="9" fillId="0" borderId="0" xfId="0" applyFont="1" applyBorder="1" applyAlignment="1">
      <alignment horizontal="left"/>
    </xf>
    <xf numFmtId="164" fontId="9" fillId="0" borderId="0" xfId="0" applyFont="1" applyAlignment="1">
      <alignment horizontal="left"/>
    </xf>
    <xf numFmtId="164" fontId="9" fillId="0" borderId="0" xfId="0" applyFont="1" applyBorder="1" applyAlignment="1">
      <alignment/>
    </xf>
    <xf numFmtId="164" fontId="17" fillId="0" borderId="0" xfId="0" applyFont="1" applyBorder="1" applyAlignment="1">
      <alignment horizontal="left"/>
    </xf>
    <xf numFmtId="164" fontId="17" fillId="0" borderId="0" xfId="0" applyFont="1" applyAlignment="1">
      <alignment horizontal="left"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Alignment="1">
      <alignment horizontal="right"/>
    </xf>
    <xf numFmtId="164" fontId="9" fillId="0" borderId="0" xfId="0" applyFont="1" applyBorder="1" applyAlignment="1">
      <alignment horizontal="center"/>
    </xf>
    <xf numFmtId="164" fontId="17" fillId="0" borderId="0" xfId="0" applyFont="1" applyAlignment="1">
      <alignment horizontal="right"/>
    </xf>
    <xf numFmtId="164" fontId="17" fillId="0" borderId="3" xfId="0" applyFont="1" applyBorder="1" applyAlignment="1">
      <alignment horizontal="center" vertical="center" wrapText="1"/>
    </xf>
    <xf numFmtId="164" fontId="18" fillId="0" borderId="0" xfId="0" applyFont="1" applyAlignment="1">
      <alignment wrapText="1"/>
    </xf>
    <xf numFmtId="164" fontId="17" fillId="0" borderId="3" xfId="0" applyFont="1" applyBorder="1" applyAlignment="1">
      <alignment/>
    </xf>
    <xf numFmtId="164" fontId="17" fillId="0" borderId="3" xfId="0" applyFont="1" applyBorder="1" applyAlignment="1">
      <alignment wrapText="1"/>
    </xf>
    <xf numFmtId="164" fontId="17" fillId="0" borderId="3" xfId="0" applyFont="1" applyBorder="1" applyAlignment="1">
      <alignment horizontal="right"/>
    </xf>
    <xf numFmtId="164" fontId="17" fillId="0" borderId="3" xfId="0" applyNumberFormat="1" applyFont="1" applyBorder="1" applyAlignment="1">
      <alignment horizontal="right"/>
    </xf>
    <xf numFmtId="164" fontId="21" fillId="0" borderId="3" xfId="0" applyFont="1" applyBorder="1" applyAlignment="1">
      <alignment/>
    </xf>
    <xf numFmtId="164" fontId="21" fillId="0" borderId="3" xfId="0" applyFont="1" applyBorder="1" applyAlignment="1">
      <alignment horizontal="right"/>
    </xf>
    <xf numFmtId="164" fontId="16" fillId="0" borderId="0" xfId="0" applyFont="1" applyBorder="1" applyAlignment="1">
      <alignment horizontal="right"/>
    </xf>
    <xf numFmtId="164" fontId="16" fillId="0" borderId="0" xfId="0" applyFont="1" applyBorder="1" applyAlignment="1">
      <alignment/>
    </xf>
    <xf numFmtId="165" fontId="16" fillId="0" borderId="0" xfId="0" applyNumberFormat="1" applyFont="1" applyBorder="1" applyAlignment="1">
      <alignment/>
    </xf>
    <xf numFmtId="164" fontId="21" fillId="0" borderId="4" xfId="0" applyFont="1" applyBorder="1" applyAlignment="1">
      <alignment horizontal="right" wrapText="1"/>
    </xf>
    <xf numFmtId="165" fontId="21" fillId="0" borderId="3" xfId="0" applyNumberFormat="1" applyFont="1" applyBorder="1" applyAlignment="1">
      <alignment horizontal="right" wrapText="1"/>
    </xf>
    <xf numFmtId="164" fontId="16" fillId="0" borderId="3" xfId="0" applyNumberFormat="1" applyFont="1" applyBorder="1" applyAlignment="1">
      <alignment horizontal="right"/>
    </xf>
    <xf numFmtId="164" fontId="15" fillId="0" borderId="0" xfId="0" applyFont="1" applyFill="1" applyBorder="1" applyAlignment="1">
      <alignment horizontal="left" vertical="center"/>
    </xf>
    <xf numFmtId="164" fontId="21" fillId="0" borderId="0" xfId="0" applyFont="1" applyBorder="1" applyAlignment="1">
      <alignment horizontal="right" wrapText="1"/>
    </xf>
    <xf numFmtId="165" fontId="21" fillId="0" borderId="0" xfId="0" applyNumberFormat="1" applyFont="1" applyBorder="1" applyAlignment="1">
      <alignment horizontal="right" wrapText="1"/>
    </xf>
    <xf numFmtId="164" fontId="16" fillId="0" borderId="0" xfId="0" applyNumberFormat="1" applyFont="1" applyBorder="1" applyAlignment="1">
      <alignment horizontal="right"/>
    </xf>
    <xf numFmtId="164" fontId="17" fillId="0" borderId="0" xfId="0" applyFont="1" applyBorder="1" applyAlignment="1">
      <alignment/>
    </xf>
    <xf numFmtId="164" fontId="9" fillId="0" borderId="7" xfId="0" applyFont="1" applyBorder="1" applyAlignment="1">
      <alignment horizontal="left" vertical="center"/>
    </xf>
    <xf numFmtId="164" fontId="9" fillId="0" borderId="8" xfId="0" applyFont="1" applyBorder="1" applyAlignment="1">
      <alignment horizontal="left" wrapText="1"/>
    </xf>
    <xf numFmtId="164" fontId="9" fillId="0" borderId="9" xfId="0" applyFont="1" applyBorder="1" applyAlignment="1">
      <alignment horizontal="left" wrapText="1"/>
    </xf>
    <xf numFmtId="164" fontId="9" fillId="0" borderId="10" xfId="0" applyFont="1" applyBorder="1" applyAlignment="1">
      <alignment horizontal="left" vertical="center"/>
    </xf>
    <xf numFmtId="164" fontId="9" fillId="0" borderId="11" xfId="0" applyFont="1" applyBorder="1" applyAlignment="1">
      <alignment horizontal="left" wrapText="1"/>
    </xf>
    <xf numFmtId="164" fontId="9" fillId="0" borderId="12" xfId="0" applyFont="1" applyBorder="1" applyAlignment="1">
      <alignment horizontal="left" wrapText="1"/>
    </xf>
    <xf numFmtId="164" fontId="9" fillId="0" borderId="0" xfId="0" applyFont="1" applyFill="1" applyBorder="1" applyAlignment="1">
      <alignment horizontal="left" vertical="center"/>
    </xf>
    <xf numFmtId="164" fontId="2" fillId="0" borderId="0" xfId="0" applyFont="1" applyFill="1" applyAlignment="1">
      <alignment horizontal="left"/>
    </xf>
    <xf numFmtId="164" fontId="2" fillId="0" borderId="0" xfId="20" applyFont="1" applyFill="1" applyAlignment="1">
      <alignment horizontal="left"/>
      <protection/>
    </xf>
    <xf numFmtId="164" fontId="9" fillId="0" borderId="0" xfId="0" applyFont="1" applyAlignment="1">
      <alignment horizontal="center"/>
    </xf>
    <xf numFmtId="164" fontId="18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="120" zoomScaleNormal="120" workbookViewId="0" topLeftCell="A25">
      <selection activeCell="H47" sqref="H47"/>
    </sheetView>
  </sheetViews>
  <sheetFormatPr defaultColWidth="9.140625" defaultRowHeight="12.75"/>
  <cols>
    <col min="1" max="1" width="5.00390625" style="1" customWidth="1"/>
    <col min="2" max="2" width="20.140625" style="2" customWidth="1"/>
    <col min="3" max="3" width="7.28125" style="1" customWidth="1"/>
    <col min="4" max="4" width="9.8515625" style="2" customWidth="1"/>
    <col min="5" max="5" width="10.421875" style="2" customWidth="1"/>
    <col min="6" max="6" width="11.140625" style="2" customWidth="1"/>
    <col min="7" max="7" width="8.00390625" style="3" customWidth="1"/>
    <col min="8" max="16384" width="9.00390625" style="3" customWidth="1"/>
  </cols>
  <sheetData>
    <row r="1" spans="4:7" ht="11.25" customHeight="1">
      <c r="D1" s="4" t="s">
        <v>0</v>
      </c>
      <c r="E1" s="4"/>
      <c r="F1" s="4"/>
      <c r="G1" s="4"/>
    </row>
    <row r="2" spans="4:8" ht="11.25" customHeight="1">
      <c r="D2" s="4" t="s">
        <v>1</v>
      </c>
      <c r="E2" s="4"/>
      <c r="F2" s="4"/>
      <c r="G2" s="4"/>
      <c r="H2" s="5"/>
    </row>
    <row r="3" spans="4:8" ht="11.25" customHeight="1">
      <c r="D3" s="6"/>
      <c r="E3" s="4" t="s">
        <v>2</v>
      </c>
      <c r="F3" s="4"/>
      <c r="G3" s="4"/>
      <c r="H3" s="5"/>
    </row>
    <row r="4" spans="4:8" ht="10.5" customHeight="1">
      <c r="D4" s="4" t="s">
        <v>3</v>
      </c>
      <c r="E4" s="4"/>
      <c r="F4" s="4"/>
      <c r="G4" s="4"/>
      <c r="H4" s="5"/>
    </row>
    <row r="5" spans="4:8" ht="14.25">
      <c r="D5" s="7"/>
      <c r="E5" s="8"/>
      <c r="F5" s="8"/>
      <c r="G5" s="9"/>
      <c r="H5" s="5"/>
    </row>
    <row r="6" spans="1:7" ht="27" customHeight="1">
      <c r="A6" s="10" t="s">
        <v>4</v>
      </c>
      <c r="B6" s="10"/>
      <c r="C6" s="10"/>
      <c r="D6" s="10"/>
      <c r="E6" s="10"/>
      <c r="F6" s="10"/>
      <c r="G6" s="10"/>
    </row>
    <row r="7" spans="1:7" ht="14.25">
      <c r="A7" s="10"/>
      <c r="B7" s="10"/>
      <c r="C7" s="10"/>
      <c r="D7" s="10"/>
      <c r="E7" s="10"/>
      <c r="F7" s="10"/>
      <c r="G7" s="11"/>
    </row>
    <row r="8" spans="1:7" ht="14.25" customHeight="1">
      <c r="A8" s="12" t="s">
        <v>5</v>
      </c>
      <c r="B8" s="12"/>
      <c r="C8" s="13"/>
      <c r="D8" s="14" t="s">
        <v>6</v>
      </c>
      <c r="E8" s="14"/>
      <c r="F8" s="14"/>
      <c r="G8" s="14"/>
    </row>
    <row r="9" spans="1:7" ht="15" customHeight="1">
      <c r="A9" s="15" t="s">
        <v>7</v>
      </c>
      <c r="B9" s="15"/>
      <c r="C9" s="15"/>
      <c r="D9" s="16" t="s">
        <v>8</v>
      </c>
      <c r="E9" s="16"/>
      <c r="F9" s="16"/>
      <c r="G9" s="16"/>
    </row>
    <row r="10" spans="2:7" ht="15" customHeight="1">
      <c r="B10" s="17"/>
      <c r="C10" s="12"/>
      <c r="D10" s="18" t="s">
        <v>9</v>
      </c>
      <c r="E10" s="18"/>
      <c r="F10" s="18"/>
      <c r="G10" s="18"/>
    </row>
    <row r="11" spans="3:7" ht="15" customHeight="1">
      <c r="C11" s="2"/>
      <c r="D11" s="18" t="s">
        <v>10</v>
      </c>
      <c r="E11" s="18"/>
      <c r="F11" s="18"/>
      <c r="G11" s="18"/>
    </row>
    <row r="13" spans="1:7" ht="23.25" customHeight="1">
      <c r="A13" s="19" t="s">
        <v>11</v>
      </c>
      <c r="B13" s="19"/>
      <c r="C13" s="20">
        <v>2592.72</v>
      </c>
      <c r="D13"/>
      <c r="E13" s="21" t="s">
        <v>12</v>
      </c>
      <c r="F13" s="21"/>
      <c r="G13" s="22">
        <v>574.51</v>
      </c>
    </row>
    <row r="14" spans="1:7" s="26" customFormat="1" ht="16.5" customHeight="1">
      <c r="A14" s="23" t="s">
        <v>13</v>
      </c>
      <c r="B14" s="23"/>
      <c r="C14" s="24">
        <v>55</v>
      </c>
      <c r="D14"/>
      <c r="E14" s="25" t="s">
        <v>14</v>
      </c>
      <c r="F14" s="25"/>
      <c r="G14" s="22">
        <v>42.69</v>
      </c>
    </row>
    <row r="15" spans="1:7" ht="14.25" customHeight="1">
      <c r="A15" s="23" t="s">
        <v>15</v>
      </c>
      <c r="B15" s="23"/>
      <c r="C15" s="24">
        <v>5</v>
      </c>
      <c r="D15"/>
      <c r="E15" s="27" t="s">
        <v>16</v>
      </c>
      <c r="F15" s="27"/>
      <c r="G15" s="28">
        <v>531.82</v>
      </c>
    </row>
    <row r="16" spans="1:7" ht="14.25" customHeight="1">
      <c r="A16" s="23" t="s">
        <v>17</v>
      </c>
      <c r="B16" s="23"/>
      <c r="C16" s="24">
        <v>4</v>
      </c>
      <c r="D16"/>
      <c r="E16" s="29" t="s">
        <v>18</v>
      </c>
      <c r="F16" s="29"/>
      <c r="G16" s="28">
        <v>2635</v>
      </c>
    </row>
    <row r="17" spans="1:7" ht="14.25" customHeight="1">
      <c r="A17" s="23" t="s">
        <v>19</v>
      </c>
      <c r="B17" s="23"/>
      <c r="C17" s="24">
        <v>1</v>
      </c>
      <c r="D17"/>
      <c r="E17" s="30" t="s">
        <v>20</v>
      </c>
      <c r="F17" s="30"/>
      <c r="G17" s="28">
        <v>257</v>
      </c>
    </row>
    <row r="18" spans="1:7" ht="21" customHeight="1">
      <c r="A18" s="23" t="s">
        <v>21</v>
      </c>
      <c r="B18" s="23"/>
      <c r="C18" s="24">
        <v>50</v>
      </c>
      <c r="D18"/>
      <c r="E18" s="31" t="s">
        <v>22</v>
      </c>
      <c r="F18" s="31"/>
      <c r="G18" s="28"/>
    </row>
    <row r="19" spans="1:7" ht="14.25" customHeight="1">
      <c r="A19" s="23" t="s">
        <v>23</v>
      </c>
      <c r="B19" s="23"/>
      <c r="C19" s="24">
        <v>5</v>
      </c>
      <c r="D19"/>
      <c r="E19" s="25" t="s">
        <v>24</v>
      </c>
      <c r="F19" s="25"/>
      <c r="G19" s="28">
        <v>1669</v>
      </c>
    </row>
    <row r="20" spans="1:6" ht="14.25" customHeight="1" hidden="1">
      <c r="A20" s="32" t="s">
        <v>25</v>
      </c>
      <c r="B20" s="32"/>
      <c r="C20" s="33">
        <v>6</v>
      </c>
      <c r="D20" s="34"/>
      <c r="E20" s="35"/>
      <c r="F20" s="36"/>
    </row>
    <row r="21" spans="1:6" ht="14.25" customHeight="1">
      <c r="A21" s="37"/>
      <c r="B21" s="38"/>
      <c r="C21" s="39"/>
      <c r="D21" s="38"/>
      <c r="E21" s="38"/>
      <c r="F21" s="38"/>
    </row>
    <row r="22" spans="1:6" s="41" customFormat="1" ht="14.25" customHeight="1">
      <c r="A22" s="33" t="s">
        <v>26</v>
      </c>
      <c r="B22" s="33"/>
      <c r="C22" s="40">
        <v>0.21</v>
      </c>
      <c r="D22" s="37"/>
      <c r="E22" s="37"/>
      <c r="F22" s="37"/>
    </row>
    <row r="23" spans="1:6" s="41" customFormat="1" ht="14.25" customHeight="1">
      <c r="A23" s="37"/>
      <c r="B23" s="37"/>
      <c r="C23" s="42"/>
      <c r="D23" s="37"/>
      <c r="E23" s="37"/>
      <c r="F23" s="37"/>
    </row>
    <row r="24" ht="14.25" customHeight="1"/>
    <row r="25" spans="1:7" ht="14.25" customHeight="1">
      <c r="A25" s="43" t="s">
        <v>27</v>
      </c>
      <c r="B25" s="43" t="s">
        <v>28</v>
      </c>
      <c r="C25" s="43"/>
      <c r="D25" s="44" t="s">
        <v>29</v>
      </c>
      <c r="E25" s="44" t="s">
        <v>30</v>
      </c>
      <c r="F25" s="43" t="s">
        <v>31</v>
      </c>
      <c r="G25" s="43"/>
    </row>
    <row r="26" spans="1:7" ht="56.25" customHeight="1">
      <c r="A26" s="43"/>
      <c r="B26" s="43"/>
      <c r="C26" s="43"/>
      <c r="D26" s="44"/>
      <c r="E26" s="44"/>
      <c r="F26" s="43" t="s">
        <v>32</v>
      </c>
      <c r="G26" s="45" t="s">
        <v>33</v>
      </c>
    </row>
    <row r="27" spans="1:7" ht="17.25" customHeight="1">
      <c r="A27" s="43">
        <v>1</v>
      </c>
      <c r="B27" s="43">
        <v>2</v>
      </c>
      <c r="C27" s="43"/>
      <c r="D27" s="46"/>
      <c r="E27" s="43">
        <v>3</v>
      </c>
      <c r="F27" s="43">
        <v>4</v>
      </c>
      <c r="G27" s="45">
        <v>5</v>
      </c>
    </row>
    <row r="28" spans="1:7" ht="15" customHeight="1">
      <c r="A28" s="47" t="s">
        <v>34</v>
      </c>
      <c r="B28" s="48" t="s">
        <v>35</v>
      </c>
      <c r="C28" s="48"/>
      <c r="D28" s="49">
        <f>D29+D32+D33+D34</f>
        <v>0.21</v>
      </c>
      <c r="E28" s="49">
        <f>E29+E32+E33+E34</f>
        <v>0.21</v>
      </c>
      <c r="F28" s="50">
        <f>F29+F32+F33+F34</f>
        <v>544.4712</v>
      </c>
      <c r="G28" s="50">
        <f>G29+G32+G33+G34</f>
        <v>6533.654399999999</v>
      </c>
    </row>
    <row r="29" spans="1:7" ht="25.5" customHeight="1">
      <c r="A29" s="43" t="s">
        <v>36</v>
      </c>
      <c r="B29" s="46" t="s">
        <v>37</v>
      </c>
      <c r="C29" s="46"/>
      <c r="D29" s="51">
        <f>D30+D31</f>
        <v>0.21</v>
      </c>
      <c r="E29" s="51">
        <f>E30+E31</f>
        <v>0.21</v>
      </c>
      <c r="F29" s="52">
        <f>F30+F31</f>
        <v>544.4712</v>
      </c>
      <c r="G29" s="52">
        <f>G30+G31</f>
        <v>6533.654399999999</v>
      </c>
    </row>
    <row r="30" spans="1:7" s="54" customFormat="1" ht="13.5" customHeight="1">
      <c r="A30" s="53" t="s">
        <v>38</v>
      </c>
      <c r="B30" s="46" t="s">
        <v>39</v>
      </c>
      <c r="C30" s="46"/>
      <c r="D30" s="51">
        <f aca="true" t="shared" si="0" ref="D30:D33">F30/C13</f>
        <v>0.21</v>
      </c>
      <c r="E30" s="51">
        <f aca="true" t="shared" si="1" ref="E30:E33">F30/C13</f>
        <v>0.21</v>
      </c>
      <c r="F30" s="52">
        <f aca="true" t="shared" si="2" ref="F30:F33">C22*C13</f>
        <v>544.4712</v>
      </c>
      <c r="G30" s="52">
        <f aca="true" t="shared" si="3" ref="G30:G34">F30*12</f>
        <v>6533.654399999999</v>
      </c>
    </row>
    <row r="31" spans="1:7" ht="13.5" customHeight="1">
      <c r="A31" s="53" t="s">
        <v>40</v>
      </c>
      <c r="B31" s="46" t="s">
        <v>41</v>
      </c>
      <c r="C31" s="46"/>
      <c r="D31" s="51">
        <f t="shared" si="0"/>
        <v>0</v>
      </c>
      <c r="E31" s="51">
        <f t="shared" si="1"/>
        <v>0</v>
      </c>
      <c r="F31" s="52">
        <f t="shared" si="2"/>
        <v>0</v>
      </c>
      <c r="G31" s="52">
        <f t="shared" si="3"/>
        <v>0</v>
      </c>
    </row>
    <row r="32" spans="1:7" ht="42.75" customHeight="1">
      <c r="A32" s="43" t="s">
        <v>42</v>
      </c>
      <c r="B32" s="46" t="s">
        <v>43</v>
      </c>
      <c r="C32" s="46"/>
      <c r="D32" s="51">
        <f t="shared" si="0"/>
        <v>0</v>
      </c>
      <c r="E32" s="51">
        <f t="shared" si="1"/>
        <v>0</v>
      </c>
      <c r="F32" s="52">
        <f t="shared" si="2"/>
        <v>0</v>
      </c>
      <c r="G32" s="52">
        <f t="shared" si="3"/>
        <v>0</v>
      </c>
    </row>
    <row r="33" spans="1:7" ht="13.5" customHeight="1">
      <c r="A33" s="43" t="s">
        <v>44</v>
      </c>
      <c r="B33" s="46" t="s">
        <v>45</v>
      </c>
      <c r="C33" s="46"/>
      <c r="D33" s="51">
        <f t="shared" si="0"/>
        <v>0</v>
      </c>
      <c r="E33" s="51">
        <f t="shared" si="1"/>
        <v>0</v>
      </c>
      <c r="F33" s="52">
        <f t="shared" si="2"/>
        <v>0</v>
      </c>
      <c r="G33" s="52">
        <f t="shared" si="3"/>
        <v>0</v>
      </c>
    </row>
    <row r="34" spans="1:7" ht="30.75" customHeight="1">
      <c r="A34" s="43" t="s">
        <v>46</v>
      </c>
      <c r="B34" s="46" t="s">
        <v>47</v>
      </c>
      <c r="C34" s="46"/>
      <c r="D34" s="51">
        <f>F34/C13</f>
        <v>0</v>
      </c>
      <c r="E34" s="51">
        <f>F34/C13</f>
        <v>0</v>
      </c>
      <c r="F34" s="52">
        <v>0</v>
      </c>
      <c r="G34" s="52">
        <f t="shared" si="3"/>
        <v>0</v>
      </c>
    </row>
    <row r="35" spans="1:7" ht="18.75" customHeight="1">
      <c r="A35" s="47" t="s">
        <v>48</v>
      </c>
      <c r="B35" s="48" t="s">
        <v>49</v>
      </c>
      <c r="C35" s="48"/>
      <c r="D35" s="50">
        <f>D36+D65+D66</f>
        <v>1.8512684876628924</v>
      </c>
      <c r="E35" s="50">
        <f>E36+E65+E66</f>
        <v>1.8512684876628924</v>
      </c>
      <c r="F35" s="50">
        <f>F36+F65+F66</f>
        <v>4799.820833333333</v>
      </c>
      <c r="G35" s="50">
        <f>G36+G65+G66</f>
        <v>57597.850000000006</v>
      </c>
    </row>
    <row r="36" spans="1:7" s="58" customFormat="1" ht="13.5" customHeight="1">
      <c r="A36" s="43" t="s">
        <v>36</v>
      </c>
      <c r="B36" s="55" t="s">
        <v>50</v>
      </c>
      <c r="C36" s="55"/>
      <c r="D36" s="56">
        <f>D37+D41+D45+D48+D49+D50+D51+D52+D59+D63+D64</f>
        <v>1.8512684876628924</v>
      </c>
      <c r="E36" s="56">
        <f>E37+E41+E45+E48+E49+E50+E51+E52+E59+E63+E64</f>
        <v>1.8512684876628924</v>
      </c>
      <c r="F36" s="57">
        <f>F37+F41+F45+F48+F49+F50+F51+F52+F59+F63+F64</f>
        <v>4799.820833333333</v>
      </c>
      <c r="G36" s="57">
        <f>G37+G41+G45+G48+G49+G50+G51+G52+G59+G63+G64</f>
        <v>57597.850000000006</v>
      </c>
    </row>
    <row r="37" spans="1:7" ht="13.5" customHeight="1">
      <c r="A37" s="43" t="s">
        <v>38</v>
      </c>
      <c r="B37" s="59" t="s">
        <v>51</v>
      </c>
      <c r="C37" s="59"/>
      <c r="D37" s="60">
        <f>D38+D39+D40</f>
        <v>0.046283439785244844</v>
      </c>
      <c r="E37" s="60">
        <f>E38+E39+E40</f>
        <v>0.046283439785244844</v>
      </c>
      <c r="F37" s="61">
        <f>F38+F39+F40</f>
        <v>120</v>
      </c>
      <c r="G37" s="61">
        <f>G38+G39+G40</f>
        <v>1440</v>
      </c>
    </row>
    <row r="38" spans="1:7" ht="24.75" customHeight="1">
      <c r="A38" s="53" t="s">
        <v>52</v>
      </c>
      <c r="B38" s="46" t="s">
        <v>53</v>
      </c>
      <c r="C38" s="46"/>
      <c r="D38" s="51">
        <f>F38/C13</f>
        <v>0.046283439785244844</v>
      </c>
      <c r="E38" s="51">
        <f>F38/C13</f>
        <v>0.046283439785244844</v>
      </c>
      <c r="F38" s="52">
        <v>120</v>
      </c>
      <c r="G38" s="52">
        <f aca="true" t="shared" si="4" ref="G38:G40">F38*12</f>
        <v>1440</v>
      </c>
    </row>
    <row r="39" spans="1:7" ht="17.25" customHeight="1">
      <c r="A39" s="53" t="s">
        <v>54</v>
      </c>
      <c r="B39" s="46" t="s">
        <v>55</v>
      </c>
      <c r="C39" s="46"/>
      <c r="D39" s="51">
        <v>0</v>
      </c>
      <c r="E39" s="51">
        <v>0</v>
      </c>
      <c r="F39" s="52">
        <v>0</v>
      </c>
      <c r="G39" s="52">
        <f t="shared" si="4"/>
        <v>0</v>
      </c>
    </row>
    <row r="40" spans="1:7" ht="24" customHeight="1">
      <c r="A40" s="53" t="s">
        <v>56</v>
      </c>
      <c r="B40" s="46" t="s">
        <v>57</v>
      </c>
      <c r="C40" s="46"/>
      <c r="D40" s="51">
        <v>0</v>
      </c>
      <c r="E40" s="51">
        <v>0</v>
      </c>
      <c r="F40" s="52">
        <v>0</v>
      </c>
      <c r="G40" s="52">
        <f t="shared" si="4"/>
        <v>0</v>
      </c>
    </row>
    <row r="41" spans="1:7" s="58" customFormat="1" ht="13.5" customHeight="1">
      <c r="A41" s="43" t="s">
        <v>40</v>
      </c>
      <c r="B41" s="59" t="s">
        <v>58</v>
      </c>
      <c r="C41" s="59"/>
      <c r="D41" s="60">
        <f>D42+D43+D44</f>
        <v>0.03350149649788639</v>
      </c>
      <c r="E41" s="60">
        <f>E42+E43+E44</f>
        <v>0.03350149649788639</v>
      </c>
      <c r="F41" s="61">
        <f>F42+F43+F44</f>
        <v>86.86</v>
      </c>
      <c r="G41" s="61">
        <f>G42+G43+G44</f>
        <v>1042.32</v>
      </c>
    </row>
    <row r="42" spans="1:7" ht="13.5" customHeight="1">
      <c r="A42" s="53" t="s">
        <v>59</v>
      </c>
      <c r="B42" s="46" t="s">
        <v>60</v>
      </c>
      <c r="C42" s="46"/>
      <c r="D42" s="51">
        <f>F42/C13</f>
        <v>0.03350149649788639</v>
      </c>
      <c r="E42" s="51">
        <f>F42/C13</f>
        <v>0.03350149649788639</v>
      </c>
      <c r="F42" s="52">
        <v>86.86</v>
      </c>
      <c r="G42" s="52">
        <f aca="true" t="shared" si="5" ref="G42:G44">F42*12</f>
        <v>1042.32</v>
      </c>
    </row>
    <row r="43" spans="1:7" ht="13.5" customHeight="1">
      <c r="A43" s="53" t="s">
        <v>61</v>
      </c>
      <c r="B43" s="46" t="s">
        <v>62</v>
      </c>
      <c r="C43" s="46"/>
      <c r="D43" s="51">
        <v>0</v>
      </c>
      <c r="E43" s="51">
        <v>0</v>
      </c>
      <c r="F43" s="52">
        <v>0</v>
      </c>
      <c r="G43" s="52">
        <f t="shared" si="5"/>
        <v>0</v>
      </c>
    </row>
    <row r="44" spans="1:7" ht="13.5" customHeight="1">
      <c r="A44" s="53" t="s">
        <v>63</v>
      </c>
      <c r="B44" s="46" t="s">
        <v>64</v>
      </c>
      <c r="C44" s="46"/>
      <c r="D44" s="51">
        <v>0</v>
      </c>
      <c r="E44" s="51">
        <v>0</v>
      </c>
      <c r="F44" s="52">
        <v>0</v>
      </c>
      <c r="G44" s="52">
        <f t="shared" si="5"/>
        <v>0</v>
      </c>
    </row>
    <row r="45" spans="1:7" ht="24" customHeight="1">
      <c r="A45" s="43" t="s">
        <v>65</v>
      </c>
      <c r="B45" s="59" t="s">
        <v>66</v>
      </c>
      <c r="C45" s="59"/>
      <c r="D45" s="60">
        <f>D46+D47</f>
        <v>1.712992854351158</v>
      </c>
      <c r="E45" s="60">
        <f>E46+E47</f>
        <v>1.712992854351158</v>
      </c>
      <c r="F45" s="61">
        <f>F46+F47</f>
        <v>4441.310833333334</v>
      </c>
      <c r="G45" s="61">
        <f>G46+G47</f>
        <v>53295.73</v>
      </c>
    </row>
    <row r="46" spans="1:7" ht="31.5" customHeight="1">
      <c r="A46" s="53" t="s">
        <v>67</v>
      </c>
      <c r="B46" s="46" t="s">
        <v>68</v>
      </c>
      <c r="C46" s="46"/>
      <c r="D46" s="51">
        <f>F46/C13</f>
        <v>1.712992854351158</v>
      </c>
      <c r="E46" s="51">
        <f>F46/C13</f>
        <v>1.712992854351158</v>
      </c>
      <c r="F46" s="52">
        <f>G46/12</f>
        <v>4441.310833333334</v>
      </c>
      <c r="G46" s="52">
        <v>53295.73</v>
      </c>
    </row>
    <row r="47" spans="1:7" ht="19.5" customHeight="1">
      <c r="A47" s="53" t="s">
        <v>69</v>
      </c>
      <c r="B47" s="46" t="s">
        <v>70</v>
      </c>
      <c r="C47" s="46"/>
      <c r="D47" s="51">
        <v>0</v>
      </c>
      <c r="E47" s="51">
        <v>0</v>
      </c>
      <c r="F47" s="52">
        <v>0</v>
      </c>
      <c r="G47" s="52">
        <v>0</v>
      </c>
    </row>
    <row r="48" spans="1:7" ht="60.75" customHeight="1">
      <c r="A48" s="43" t="s">
        <v>71</v>
      </c>
      <c r="B48" s="59" t="s">
        <v>72</v>
      </c>
      <c r="C48" s="59"/>
      <c r="D48" s="60">
        <v>0</v>
      </c>
      <c r="E48" s="60">
        <v>0</v>
      </c>
      <c r="F48" s="61">
        <v>0</v>
      </c>
      <c r="G48" s="61">
        <v>0</v>
      </c>
    </row>
    <row r="49" spans="1:7" s="58" customFormat="1" ht="23.25" customHeight="1">
      <c r="A49" s="43" t="s">
        <v>73</v>
      </c>
      <c r="B49" s="59" t="s">
        <v>74</v>
      </c>
      <c r="C49" s="59"/>
      <c r="D49" s="60">
        <v>0</v>
      </c>
      <c r="E49" s="60">
        <v>0</v>
      </c>
      <c r="F49" s="61">
        <v>0</v>
      </c>
      <c r="G49" s="61">
        <v>0</v>
      </c>
    </row>
    <row r="50" spans="1:7" ht="27" customHeight="1">
      <c r="A50" s="43" t="s">
        <v>75</v>
      </c>
      <c r="B50" s="59" t="s">
        <v>76</v>
      </c>
      <c r="C50" s="59"/>
      <c r="D50" s="60">
        <v>0</v>
      </c>
      <c r="E50" s="60">
        <v>0</v>
      </c>
      <c r="F50" s="61">
        <v>0</v>
      </c>
      <c r="G50" s="61">
        <v>0</v>
      </c>
    </row>
    <row r="51" spans="1:7" ht="21.75" customHeight="1">
      <c r="A51" s="43" t="s">
        <v>77</v>
      </c>
      <c r="B51" s="59" t="s">
        <v>78</v>
      </c>
      <c r="C51" s="59"/>
      <c r="D51" s="60">
        <v>0</v>
      </c>
      <c r="E51" s="60">
        <v>0</v>
      </c>
      <c r="F51" s="61">
        <v>0</v>
      </c>
      <c r="G51" s="61">
        <v>0</v>
      </c>
    </row>
    <row r="52" spans="1:7" ht="32.25" customHeight="1">
      <c r="A52" s="43" t="s">
        <v>79</v>
      </c>
      <c r="B52" s="59" t="s">
        <v>80</v>
      </c>
      <c r="C52" s="59"/>
      <c r="D52" s="60">
        <f>D53+D54+D55+D56+D57+D58</f>
        <v>0.031202752321885893</v>
      </c>
      <c r="E52" s="60">
        <f>E53+E54+E55+E56+E57+E58</f>
        <v>0.031202752321885893</v>
      </c>
      <c r="F52" s="61">
        <f>F53+F54+F55+F56+F57+F58</f>
        <v>80.9</v>
      </c>
      <c r="G52" s="61">
        <f>G53+G54+G55+G56+G57+G58</f>
        <v>970.8</v>
      </c>
    </row>
    <row r="53" spans="1:7" ht="13.5" customHeight="1">
      <c r="A53" s="53" t="s">
        <v>81</v>
      </c>
      <c r="B53" s="46" t="s">
        <v>82</v>
      </c>
      <c r="C53" s="46"/>
      <c r="D53" s="51">
        <f>F53/C13</f>
        <v>0.003976518868215619</v>
      </c>
      <c r="E53" s="51">
        <f>F53/C13</f>
        <v>0.003976518868215619</v>
      </c>
      <c r="F53" s="52">
        <v>10.31</v>
      </c>
      <c r="G53" s="52">
        <f aca="true" t="shared" si="6" ref="G53:G58">F53*12</f>
        <v>123.72</v>
      </c>
    </row>
    <row r="54" spans="1:7" s="58" customFormat="1" ht="13.5" customHeight="1">
      <c r="A54" s="53" t="s">
        <v>83</v>
      </c>
      <c r="B54" s="46" t="s">
        <v>84</v>
      </c>
      <c r="C54" s="46"/>
      <c r="D54" s="51">
        <v>0</v>
      </c>
      <c r="E54" s="51">
        <v>0</v>
      </c>
      <c r="F54" s="52">
        <f>D54*C17</f>
        <v>0</v>
      </c>
      <c r="G54" s="52">
        <f t="shared" si="6"/>
        <v>0</v>
      </c>
    </row>
    <row r="55" spans="1:7" ht="13.5" customHeight="1">
      <c r="A55" s="53" t="s">
        <v>85</v>
      </c>
      <c r="B55" s="46" t="s">
        <v>86</v>
      </c>
      <c r="C55" s="46"/>
      <c r="D55" s="51">
        <f>F55/C13</f>
        <v>1.5427813261748282E-05</v>
      </c>
      <c r="E55" s="51">
        <f>F55/C13</f>
        <v>1.5427813261748282E-05</v>
      </c>
      <c r="F55" s="52">
        <v>0.04</v>
      </c>
      <c r="G55" s="52">
        <f t="shared" si="6"/>
        <v>0.48</v>
      </c>
    </row>
    <row r="56" spans="1:7" ht="13.5" customHeight="1">
      <c r="A56" s="53" t="s">
        <v>87</v>
      </c>
      <c r="B56" s="46" t="s">
        <v>88</v>
      </c>
      <c r="C56" s="46"/>
      <c r="D56" s="51">
        <f>F56/C13</f>
        <v>0.004913758523866827</v>
      </c>
      <c r="E56" s="51">
        <f>F56/C13</f>
        <v>0.004913758523866827</v>
      </c>
      <c r="F56" s="52">
        <v>12.74</v>
      </c>
      <c r="G56" s="52">
        <f t="shared" si="6"/>
        <v>152.88</v>
      </c>
    </row>
    <row r="57" spans="1:7" ht="16.5" customHeight="1">
      <c r="A57" s="53" t="s">
        <v>89</v>
      </c>
      <c r="B57" s="46" t="s">
        <v>90</v>
      </c>
      <c r="C57" s="46"/>
      <c r="D57" s="51">
        <f>F57/C13</f>
        <v>0.0008716714492887778</v>
      </c>
      <c r="E57" s="51">
        <f>F57/C13</f>
        <v>0.0008716714492887778</v>
      </c>
      <c r="F57" s="52">
        <v>2.26</v>
      </c>
      <c r="G57" s="52">
        <f t="shared" si="6"/>
        <v>27.119999999999997</v>
      </c>
    </row>
    <row r="58" spans="1:7" ht="25.5" customHeight="1">
      <c r="A58" s="53" t="s">
        <v>91</v>
      </c>
      <c r="B58" s="46" t="s">
        <v>92</v>
      </c>
      <c r="C58" s="46"/>
      <c r="D58" s="51">
        <f>F58/C13</f>
        <v>0.021425375667252923</v>
      </c>
      <c r="E58" s="51">
        <f>F58/C13</f>
        <v>0.021425375667252923</v>
      </c>
      <c r="F58" s="52">
        <v>55.55</v>
      </c>
      <c r="G58" s="52">
        <f t="shared" si="6"/>
        <v>666.5999999999999</v>
      </c>
    </row>
    <row r="59" spans="1:7" s="58" customFormat="1" ht="23.25" customHeight="1">
      <c r="A59" s="43" t="s">
        <v>93</v>
      </c>
      <c r="B59" s="59" t="s">
        <v>94</v>
      </c>
      <c r="C59" s="59"/>
      <c r="D59" s="60">
        <f>D60+D61+D62</f>
        <v>0.027287944706717273</v>
      </c>
      <c r="E59" s="60">
        <f>E60+E61+E62</f>
        <v>0.027287944706717273</v>
      </c>
      <c r="F59" s="61">
        <f>F60+F61+F62</f>
        <v>70.75</v>
      </c>
      <c r="G59" s="61">
        <f>G60+G61+G62</f>
        <v>849</v>
      </c>
    </row>
    <row r="60" spans="1:7" s="62" customFormat="1" ht="13.5" customHeight="1">
      <c r="A60" s="53" t="s">
        <v>95</v>
      </c>
      <c r="B60" s="46" t="s">
        <v>96</v>
      </c>
      <c r="C60" s="46"/>
      <c r="D60" s="51">
        <v>0</v>
      </c>
      <c r="E60" s="51">
        <v>0</v>
      </c>
      <c r="F60" s="52">
        <v>0</v>
      </c>
      <c r="G60" s="52">
        <f aca="true" t="shared" si="7" ref="G60:G62">F60*12</f>
        <v>0</v>
      </c>
    </row>
    <row r="61" spans="1:7" s="41" customFormat="1" ht="13.5" customHeight="1">
      <c r="A61" s="53" t="s">
        <v>97</v>
      </c>
      <c r="B61" s="46" t="s">
        <v>98</v>
      </c>
      <c r="C61" s="46"/>
      <c r="D61" s="51">
        <v>0</v>
      </c>
      <c r="E61" s="51">
        <v>0</v>
      </c>
      <c r="F61" s="52">
        <f>D61*C17</f>
        <v>0</v>
      </c>
      <c r="G61" s="52">
        <f t="shared" si="7"/>
        <v>0</v>
      </c>
    </row>
    <row r="62" spans="1:7" s="41" customFormat="1" ht="21.75" customHeight="1">
      <c r="A62" s="53" t="s">
        <v>99</v>
      </c>
      <c r="B62" s="46" t="s">
        <v>100</v>
      </c>
      <c r="C62" s="46"/>
      <c r="D62" s="51">
        <f>F62/C13</f>
        <v>0.027287944706717273</v>
      </c>
      <c r="E62" s="51">
        <f>F62/C13</f>
        <v>0.027287944706717273</v>
      </c>
      <c r="F62" s="52">
        <v>70.75</v>
      </c>
      <c r="G62" s="52">
        <f t="shared" si="7"/>
        <v>849</v>
      </c>
    </row>
    <row r="63" spans="1:7" ht="36.75" customHeight="1">
      <c r="A63" s="43" t="s">
        <v>101</v>
      </c>
      <c r="B63" s="59" t="s">
        <v>102</v>
      </c>
      <c r="C63" s="59"/>
      <c r="D63" s="60">
        <v>0</v>
      </c>
      <c r="E63" s="60">
        <v>0</v>
      </c>
      <c r="F63" s="61">
        <v>0</v>
      </c>
      <c r="G63" s="61">
        <v>0</v>
      </c>
    </row>
    <row r="64" spans="1:7" ht="24" customHeight="1">
      <c r="A64" s="43" t="s">
        <v>103</v>
      </c>
      <c r="B64" s="59" t="s">
        <v>104</v>
      </c>
      <c r="C64" s="59"/>
      <c r="D64" s="60">
        <v>0</v>
      </c>
      <c r="E64" s="60">
        <v>0</v>
      </c>
      <c r="F64" s="61">
        <v>0</v>
      </c>
      <c r="G64" s="61">
        <v>0</v>
      </c>
    </row>
    <row r="65" spans="1:7" ht="21" customHeight="1">
      <c r="A65" s="43" t="s">
        <v>42</v>
      </c>
      <c r="B65" s="55" t="s">
        <v>45</v>
      </c>
      <c r="C65" s="55"/>
      <c r="D65" s="56">
        <v>0</v>
      </c>
      <c r="E65" s="56">
        <v>0</v>
      </c>
      <c r="F65" s="57">
        <v>0</v>
      </c>
      <c r="G65" s="57">
        <v>0</v>
      </c>
    </row>
    <row r="66" spans="1:7" s="58" customFormat="1" ht="20.25" customHeight="1">
      <c r="A66" s="43" t="s">
        <v>44</v>
      </c>
      <c r="B66" s="55" t="s">
        <v>105</v>
      </c>
      <c r="C66" s="55"/>
      <c r="D66" s="56">
        <f>D67</f>
        <v>0</v>
      </c>
      <c r="E66" s="56">
        <f>E67</f>
        <v>0</v>
      </c>
      <c r="F66" s="57">
        <f>F67</f>
        <v>0</v>
      </c>
      <c r="G66" s="57">
        <f aca="true" t="shared" si="8" ref="G66:G67">F66*12</f>
        <v>0</v>
      </c>
    </row>
    <row r="67" spans="1:7" s="58" customFormat="1" ht="20.25" customHeight="1">
      <c r="A67" s="63" t="s">
        <v>106</v>
      </c>
      <c r="B67" s="46" t="s">
        <v>107</v>
      </c>
      <c r="C67" s="46"/>
      <c r="D67" s="51">
        <f>F67/C13</f>
        <v>0</v>
      </c>
      <c r="E67" s="51">
        <f>F67/C13</f>
        <v>0</v>
      </c>
      <c r="F67" s="52">
        <v>0</v>
      </c>
      <c r="G67" s="52">
        <f t="shared" si="8"/>
        <v>0</v>
      </c>
    </row>
    <row r="68" spans="1:7" ht="40.5" customHeight="1">
      <c r="A68" s="47" t="s">
        <v>108</v>
      </c>
      <c r="B68" s="64" t="s">
        <v>109</v>
      </c>
      <c r="C68" s="64"/>
      <c r="D68" s="65">
        <v>0</v>
      </c>
      <c r="E68" s="65">
        <v>0</v>
      </c>
      <c r="F68" s="66">
        <v>0</v>
      </c>
      <c r="G68" s="66">
        <v>0</v>
      </c>
    </row>
    <row r="69" spans="1:7" ht="14.25">
      <c r="A69" s="67"/>
      <c r="B69" s="68"/>
      <c r="C69" s="68"/>
      <c r="D69" s="68"/>
      <c r="E69" s="69"/>
      <c r="F69" s="70"/>
      <c r="G69" s="71"/>
    </row>
    <row r="70" spans="1:7" ht="14.25">
      <c r="A70"/>
      <c r="D70" s="1"/>
      <c r="G70" s="5"/>
    </row>
    <row r="71" spans="1:3" ht="14.25">
      <c r="A71" s="72" t="s">
        <v>110</v>
      </c>
      <c r="C71" s="73" t="s">
        <v>111</v>
      </c>
    </row>
  </sheetData>
  <sheetProtection selectLockedCells="1" selectUnlockedCells="1"/>
  <mergeCells count="73">
    <mergeCell ref="D1:G1"/>
    <mergeCell ref="D2:G2"/>
    <mergeCell ref="E3:G3"/>
    <mergeCell ref="D4:G4"/>
    <mergeCell ref="A6:G6"/>
    <mergeCell ref="A8:B8"/>
    <mergeCell ref="D8:G8"/>
    <mergeCell ref="A9:C9"/>
    <mergeCell ref="D9:G9"/>
    <mergeCell ref="D10:G10"/>
    <mergeCell ref="D11:G11"/>
    <mergeCell ref="A13:B13"/>
    <mergeCell ref="E13:F13"/>
    <mergeCell ref="A14:B14"/>
    <mergeCell ref="E14:F14"/>
    <mergeCell ref="A15:B15"/>
    <mergeCell ref="E15:F15"/>
    <mergeCell ref="A16:B16"/>
    <mergeCell ref="E16:F16"/>
    <mergeCell ref="A17:B17"/>
    <mergeCell ref="E17:F17"/>
    <mergeCell ref="A18:B18"/>
    <mergeCell ref="E18:F18"/>
    <mergeCell ref="A19:B19"/>
    <mergeCell ref="E19:F19"/>
    <mergeCell ref="A22:B22"/>
    <mergeCell ref="A25:A26"/>
    <mergeCell ref="B25:C26"/>
    <mergeCell ref="D25:D26"/>
    <mergeCell ref="E25:E26"/>
    <mergeCell ref="F25:G25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</mergeCells>
  <printOptions/>
  <pageMargins left="0.5118055555555555" right="0.49930555555555556" top="0.5513888888888889" bottom="0.5513888888888889" header="0.5118055555555555" footer="0.5118055555555555"/>
  <pageSetup horizontalDpi="300" verticalDpi="300" orientation="portrait" paperSize="9" scale="1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"/>
  <sheetViews>
    <sheetView zoomScale="120" zoomScaleNormal="120" workbookViewId="0" topLeftCell="A1">
      <selection activeCell="C18" sqref="C18"/>
    </sheetView>
  </sheetViews>
  <sheetFormatPr defaultColWidth="9.140625" defaultRowHeight="12.75"/>
  <cols>
    <col min="1" max="1" width="7.140625" style="74" customWidth="1"/>
    <col min="2" max="2" width="45.421875" style="74" customWidth="1"/>
    <col min="3" max="3" width="10.421875" style="74" customWidth="1"/>
    <col min="4" max="4" width="12.57421875" style="74" customWidth="1"/>
    <col min="5" max="5" width="15.7109375" style="75" customWidth="1"/>
    <col min="6" max="7" width="9.00390625" style="75" customWidth="1"/>
    <col min="8" max="15" width="9.00390625" style="76" customWidth="1"/>
    <col min="16" max="16384" width="9.00390625" style="75" customWidth="1"/>
  </cols>
  <sheetData>
    <row r="1" spans="1:4" s="3" customFormat="1" ht="12.75">
      <c r="A1" s="77"/>
      <c r="C1" s="78" t="s">
        <v>112</v>
      </c>
      <c r="D1" s="78"/>
    </row>
    <row r="2" spans="1:4" s="3" customFormat="1" ht="12.75">
      <c r="A2" s="77"/>
      <c r="B2" s="78" t="s">
        <v>113</v>
      </c>
      <c r="C2" s="78"/>
      <c r="D2" s="78"/>
    </row>
    <row r="3" spans="1:4" s="3" customFormat="1" ht="12.75">
      <c r="A3" s="77"/>
      <c r="C3" s="79" t="s">
        <v>114</v>
      </c>
      <c r="D3" s="79"/>
    </row>
    <row r="4" spans="1:16" ht="15">
      <c r="A4" s="80" t="s">
        <v>115</v>
      </c>
      <c r="B4" s="75"/>
      <c r="H4" s="81"/>
      <c r="I4" s="81"/>
      <c r="J4" s="81"/>
      <c r="K4" s="81"/>
      <c r="L4" s="81"/>
      <c r="M4" s="81"/>
      <c r="N4" s="81"/>
      <c r="O4" s="81"/>
      <c r="P4" s="82"/>
    </row>
    <row r="5" spans="8:15" ht="9.75" customHeight="1">
      <c r="H5" s="83"/>
      <c r="I5" s="83"/>
      <c r="J5" s="83"/>
      <c r="K5" s="83"/>
      <c r="L5" s="83"/>
      <c r="M5" s="83"/>
      <c r="N5" s="83"/>
      <c r="O5" s="83"/>
    </row>
    <row r="6" spans="1:16" ht="15">
      <c r="A6" s="74" t="s">
        <v>116</v>
      </c>
      <c r="H6" s="84"/>
      <c r="I6" s="84"/>
      <c r="J6" s="84"/>
      <c r="K6" s="84"/>
      <c r="L6" s="84"/>
      <c r="M6" s="84"/>
      <c r="N6" s="84"/>
      <c r="O6" s="84"/>
      <c r="P6" s="85"/>
    </row>
    <row r="7" spans="2:16" ht="15" customHeight="1">
      <c r="B7" s="86" t="s">
        <v>117</v>
      </c>
      <c r="C7" s="86"/>
      <c r="D7" s="86"/>
      <c r="H7" s="84"/>
      <c r="I7" s="84"/>
      <c r="J7" s="84"/>
      <c r="K7" s="84"/>
      <c r="L7" s="84"/>
      <c r="M7" s="84"/>
      <c r="N7" s="84"/>
      <c r="O7" s="84"/>
      <c r="P7" s="85"/>
    </row>
    <row r="8" spans="4:16" ht="15">
      <c r="D8" s="87" t="s">
        <v>118</v>
      </c>
      <c r="H8" s="84"/>
      <c r="I8" s="84"/>
      <c r="J8" s="84"/>
      <c r="K8" s="84"/>
      <c r="L8" s="84"/>
      <c r="M8" s="84"/>
      <c r="N8" s="84"/>
      <c r="O8" s="84"/>
      <c r="P8" s="85"/>
    </row>
    <row r="9" spans="4:15" ht="15">
      <c r="D9" s="87" t="s">
        <v>119</v>
      </c>
      <c r="H9" s="83"/>
      <c r="I9" s="83"/>
      <c r="J9" s="83"/>
      <c r="K9" s="88"/>
      <c r="L9" s="88"/>
      <c r="M9" s="88"/>
      <c r="N9" s="88"/>
      <c r="O9" s="88"/>
    </row>
    <row r="10" spans="4:15" ht="15">
      <c r="D10" s="87" t="s">
        <v>120</v>
      </c>
      <c r="H10" s="83"/>
      <c r="I10" s="83"/>
      <c r="J10" s="83"/>
      <c r="K10" s="83"/>
      <c r="L10" s="83"/>
      <c r="M10" s="83"/>
      <c r="N10" s="83"/>
      <c r="O10" s="83"/>
    </row>
    <row r="11" spans="1:15" ht="15">
      <c r="A11" s="74" t="s">
        <v>121</v>
      </c>
      <c r="C11" s="89">
        <v>1297.66</v>
      </c>
      <c r="H11" s="83"/>
      <c r="I11" s="83"/>
      <c r="J11" s="83"/>
      <c r="K11" s="83"/>
      <c r="L11" s="83"/>
      <c r="M11" s="88"/>
      <c r="N11" s="88"/>
      <c r="O11" s="83"/>
    </row>
    <row r="12" spans="1:15" ht="15">
      <c r="A12" s="74" t="s">
        <v>13</v>
      </c>
      <c r="C12" s="89">
        <v>25</v>
      </c>
      <c r="H12" s="81"/>
      <c r="I12" s="81"/>
      <c r="J12" s="81"/>
      <c r="K12" s="81"/>
      <c r="L12" s="81"/>
      <c r="M12" s="88"/>
      <c r="N12" s="88"/>
      <c r="O12" s="83"/>
    </row>
    <row r="13" spans="8:15" ht="15">
      <c r="H13" s="83"/>
      <c r="I13" s="83"/>
      <c r="J13" s="83"/>
      <c r="K13" s="83"/>
      <c r="L13" s="83"/>
      <c r="M13" s="83"/>
      <c r="N13" s="83"/>
      <c r="O13" s="83"/>
    </row>
    <row r="14" spans="1:15" ht="93" customHeight="1">
      <c r="A14" s="90" t="s">
        <v>122</v>
      </c>
      <c r="B14" s="90" t="s">
        <v>123</v>
      </c>
      <c r="C14" s="90" t="s">
        <v>124</v>
      </c>
      <c r="D14" s="90" t="s">
        <v>125</v>
      </c>
      <c r="E14" s="90" t="s">
        <v>126</v>
      </c>
      <c r="F14" s="91"/>
      <c r="G14" s="91"/>
      <c r="H14" s="83"/>
      <c r="I14" s="88"/>
      <c r="J14" s="88"/>
      <c r="K14" s="88"/>
      <c r="L14" s="88"/>
      <c r="M14" s="88"/>
      <c r="N14" s="88"/>
      <c r="O14" s="88"/>
    </row>
    <row r="15" spans="1:15" ht="15">
      <c r="A15" s="92">
        <v>1</v>
      </c>
      <c r="B15" s="93" t="s">
        <v>127</v>
      </c>
      <c r="C15" s="94">
        <v>946.59</v>
      </c>
      <c r="D15" s="95">
        <v>0.061</v>
      </c>
      <c r="E15" s="92" t="s">
        <v>128</v>
      </c>
      <c r="H15" s="83"/>
      <c r="I15" s="81"/>
      <c r="J15" s="81"/>
      <c r="K15" s="81"/>
      <c r="L15" s="81"/>
      <c r="M15" s="81"/>
      <c r="N15" s="83"/>
      <c r="O15" s="83"/>
    </row>
    <row r="16" spans="1:15" ht="15">
      <c r="A16" s="92"/>
      <c r="B16" s="96" t="s">
        <v>129</v>
      </c>
      <c r="C16" s="97">
        <v>946.59</v>
      </c>
      <c r="D16" s="97">
        <v>0.061</v>
      </c>
      <c r="E16" s="92"/>
      <c r="H16" s="83"/>
      <c r="I16" s="98"/>
      <c r="J16" s="98"/>
      <c r="K16" s="98"/>
      <c r="L16" s="98"/>
      <c r="M16" s="98"/>
      <c r="N16" s="99"/>
      <c r="O16" s="100"/>
    </row>
    <row r="17" spans="1:256" ht="17.25" customHeight="1">
      <c r="A17" s="92"/>
      <c r="B17" s="101" t="s">
        <v>130</v>
      </c>
      <c r="C17" s="102">
        <f>C16</f>
        <v>946.59</v>
      </c>
      <c r="D17" s="103">
        <f>IF(C17="","",ROUND(C17/12/$C$11,3))</f>
        <v>0.061</v>
      </c>
      <c r="E17" s="92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 customHeight="1">
      <c r="A18" s="104" t="s">
        <v>131</v>
      </c>
      <c r="B18" s="105"/>
      <c r="C18" s="106"/>
      <c r="D18" s="107"/>
      <c r="E18" s="10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>
      <c r="A19" s="74" t="s">
        <v>126</v>
      </c>
      <c r="H19" s="83"/>
      <c r="I19" s="83"/>
      <c r="J19" s="83"/>
      <c r="K19" s="83"/>
      <c r="L19" s="83"/>
      <c r="M19" s="83"/>
      <c r="N19" s="83"/>
      <c r="O19" s="83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15" ht="15">
      <c r="A20" s="109" t="s">
        <v>132</v>
      </c>
      <c r="B20" s="110"/>
      <c r="C20" s="110"/>
      <c r="D20" s="111"/>
      <c r="H20" s="83"/>
      <c r="I20" s="83"/>
      <c r="J20" s="83"/>
      <c r="K20" s="83"/>
      <c r="L20" s="83"/>
      <c r="M20" s="83"/>
      <c r="N20" s="83"/>
      <c r="O20" s="83"/>
    </row>
    <row r="21" spans="1:15" ht="15">
      <c r="A21" s="112" t="s">
        <v>133</v>
      </c>
      <c r="B21" s="113"/>
      <c r="C21" s="113"/>
      <c r="D21" s="114"/>
      <c r="H21" s="83"/>
      <c r="I21" s="83"/>
      <c r="J21" s="83"/>
      <c r="K21" s="83"/>
      <c r="L21" s="83"/>
      <c r="M21" s="83"/>
      <c r="N21" s="83"/>
      <c r="O21" s="83"/>
    </row>
    <row r="22" spans="1:15" ht="15">
      <c r="A22" s="115"/>
      <c r="H22" s="81"/>
      <c r="I22" s="81"/>
      <c r="J22" s="81"/>
      <c r="K22" s="81"/>
      <c r="L22" s="81"/>
      <c r="M22" s="81"/>
      <c r="N22" s="81"/>
      <c r="O22" s="81"/>
    </row>
    <row r="23" spans="1:15" ht="15">
      <c r="A23" s="116" t="s">
        <v>134</v>
      </c>
      <c r="H23" s="83"/>
      <c r="I23" s="83"/>
      <c r="J23" s="88"/>
      <c r="K23" s="88"/>
      <c r="L23" s="88"/>
      <c r="M23" s="88"/>
      <c r="N23" s="83"/>
      <c r="O23" s="83"/>
    </row>
    <row r="24" spans="1:15" ht="15">
      <c r="A24" s="116" t="s">
        <v>135</v>
      </c>
      <c r="H24" s="83"/>
      <c r="I24" s="83"/>
      <c r="J24" s="83"/>
      <c r="K24" s="83"/>
      <c r="L24" s="83"/>
      <c r="M24" s="83"/>
      <c r="N24" s="83"/>
      <c r="O24" s="83"/>
    </row>
    <row r="25" spans="1:15" ht="15">
      <c r="A25" s="116"/>
      <c r="H25" s="83"/>
      <c r="I25" s="83"/>
      <c r="J25" s="83"/>
      <c r="K25" s="83"/>
      <c r="L25" s="83"/>
      <c r="M25" s="83"/>
      <c r="N25" s="83"/>
      <c r="O25" s="83"/>
    </row>
    <row r="26" spans="1:15" ht="15">
      <c r="A26" s="117" t="s">
        <v>136</v>
      </c>
      <c r="H26" s="81"/>
      <c r="I26" s="81"/>
      <c r="J26" s="81"/>
      <c r="K26" s="81"/>
      <c r="L26" s="81"/>
      <c r="M26" s="81"/>
      <c r="N26" s="81"/>
      <c r="O26" s="81"/>
    </row>
    <row r="27" spans="1:15" ht="15">
      <c r="A27" s="116" t="s">
        <v>135</v>
      </c>
      <c r="B27" s="118"/>
      <c r="H27" s="83"/>
      <c r="I27" s="83"/>
      <c r="J27" s="83"/>
      <c r="K27" s="83"/>
      <c r="L27" s="83"/>
      <c r="M27" s="83"/>
      <c r="N27" s="83"/>
      <c r="O27" s="83"/>
    </row>
    <row r="28" spans="8:15" ht="15">
      <c r="H28" s="83"/>
      <c r="I28" s="83"/>
      <c r="J28" s="83"/>
      <c r="K28" s="83"/>
      <c r="L28" s="83"/>
      <c r="M28" s="83"/>
      <c r="N28" s="83"/>
      <c r="O28" s="83"/>
    </row>
    <row r="32" ht="15">
      <c r="E32" s="119"/>
    </row>
  </sheetData>
  <sheetProtection selectLockedCells="1" selectUnlockedCells="1"/>
  <mergeCells count="4">
    <mergeCell ref="C1:D1"/>
    <mergeCell ref="B2:D2"/>
    <mergeCell ref="C3:D3"/>
    <mergeCell ref="B7:D7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Ligita</dc:creator>
  <cp:keywords/>
  <dc:description/>
  <cp:lastModifiedBy/>
  <cp:lastPrinted>2019-11-08T13:12:15Z</cp:lastPrinted>
  <dcterms:created xsi:type="dcterms:W3CDTF">2009-09-30T19:52:37Z</dcterms:created>
  <dcterms:modified xsi:type="dcterms:W3CDTF">2019-12-12T12:14:29Z</dcterms:modified>
  <cp:category/>
  <cp:version/>
  <cp:contentType/>
  <cp:contentStatus/>
  <cp:revision>88</cp:revision>
</cp:coreProperties>
</file>