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<sst xmlns="http://schemas.openxmlformats.org/spreadsheetml/2006/main" count="146" uniqueCount="137">
  <si>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</si>
  <si>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</si>
  <si>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</si>
  <si>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</si>
  <si>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</si>
  <si>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</si>
  <si>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</si>
  <si>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Baznīcas  iela 7,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</si>
  <si>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</si>
  <si>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</si>
  <si>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</si>
  <si>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</si>
  <si>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10.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</si>
  <si>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</si>
  <si>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10.1. kāpņu telpas</t>
  </si>
  <si>
    <t>3. Stāvu skaits</t>
  </si>
  <si>
    <t>10.2. pagrabs+palīgtelpas</t>
  </si>
  <si>
    <t>4. Kāpņu telpu skaits</t>
  </si>
  <si>
    <r>
      <rPr>
        <b/>
        <sz val="8"/>
        <rFont val="Times New Roman"/>
        <family val="1"/>
      </rPr>
      <t>11.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</si>
  <si>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</si>
  <si>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11.1. ietves</t>
  </si>
  <si>
    <t>6. Privatizēti dzīvokļi</t>
  </si>
  <si>
    <t>11.2. ielas braucamā daļa, laukumi</t>
  </si>
  <si>
    <t>7. Neprivatizēti dzīvokļi</t>
  </si>
  <si>
    <t>11.3. zāliens, apstādījumi</t>
  </si>
  <si>
    <t>8. /Cita informācija/</t>
  </si>
  <si>
    <t>8. Privatizētu dzīvokļu platība</t>
  </si>
  <si>
    <t>9. Neprivatizētu dzīvokļu platība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</si>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</sst>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7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8" xfId="0" applyFont="1" applyBorder="1" applyAlignment="1">
      <alignment horizontal="left" vertical="center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wrapText="1"/>
    </xf>
    <xf numFmtId="164" fontId="9" fillId="0" borderId="11" xfId="0" applyFont="1" applyBorder="1" applyAlignment="1">
      <alignment horizontal="left" vertical="center"/>
    </xf>
    <xf numFmtId="164" fontId="9" fillId="0" borderId="12" xfId="0" applyFont="1" applyBorder="1" applyAlignment="1">
      <alignment horizontal="left" wrapText="1"/>
    </xf>
    <xf numFmtId="164" fontId="9" fillId="0" borderId="13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20" zoomScaleNormal="120" workbookViewId="0" topLeftCell="A29">
      <selection activeCell="F57" sqref="F5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57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3029.6</v>
      </c>
      <c r="D13"/>
      <c r="E13" s="21" t="s">
        <v>12</v>
      </c>
      <c r="F13" s="21"/>
      <c r="G13" s="22">
        <v>1829.9</v>
      </c>
    </row>
    <row r="14" spans="1:7" s="26" customFormat="1" ht="16.5" customHeight="1">
      <c r="A14" s="23" t="s">
        <v>13</v>
      </c>
      <c r="B14" s="23"/>
      <c r="C14" s="24">
        <v>60</v>
      </c>
      <c r="D14"/>
      <c r="E14" s="25" t="s">
        <v>14</v>
      </c>
      <c r="F14" s="25"/>
      <c r="G14" s="22">
        <v>277.3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639.2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>
        <v>2385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159</v>
      </c>
    </row>
    <row r="18" spans="1:7" ht="21" customHeight="1">
      <c r="A18" s="23" t="s">
        <v>21</v>
      </c>
      <c r="B18" s="23"/>
      <c r="C18" s="24"/>
      <c r="D18"/>
      <c r="E18" s="31" t="s">
        <v>22</v>
      </c>
      <c r="F18" s="31"/>
      <c r="G18" s="28">
        <v>129.5</v>
      </c>
    </row>
    <row r="19" spans="1:7" ht="14.25" customHeight="1">
      <c r="A19" s="23" t="s">
        <v>23</v>
      </c>
      <c r="B19" s="23"/>
      <c r="C19" s="24"/>
      <c r="D19"/>
      <c r="E19" s="25" t="s">
        <v>24</v>
      </c>
      <c r="F19" s="25"/>
      <c r="G19" s="28">
        <v>2096.5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23" t="s">
        <v>26</v>
      </c>
      <c r="B21" s="23"/>
      <c r="C21" s="33"/>
      <c r="D21" s="37"/>
      <c r="E21" s="37"/>
      <c r="F21" s="37"/>
    </row>
    <row r="22" spans="1:6" ht="14.25" customHeight="1">
      <c r="A22" s="23" t="s">
        <v>27</v>
      </c>
      <c r="B22" s="23"/>
      <c r="C22" s="33"/>
      <c r="D22" s="37"/>
      <c r="E22" s="37"/>
      <c r="F22" s="37"/>
    </row>
    <row r="23" spans="1:6" ht="14.25" customHeight="1">
      <c r="A23" s="38"/>
      <c r="B23" s="37"/>
      <c r="C23" s="39"/>
      <c r="D23" s="37"/>
      <c r="E23" s="37"/>
      <c r="F23" s="37"/>
    </row>
    <row r="24" spans="1:6" s="42" customFormat="1" ht="14.25" customHeight="1">
      <c r="A24" s="40" t="s">
        <v>28</v>
      </c>
      <c r="B24" s="40"/>
      <c r="C24" s="41">
        <v>0.21</v>
      </c>
      <c r="D24" s="38"/>
      <c r="E24" s="38"/>
      <c r="F24" s="38"/>
    </row>
    <row r="25" spans="1:6" s="42" customFormat="1" ht="14.25" customHeight="1">
      <c r="A25" s="38"/>
      <c r="B25" s="38"/>
      <c r="C25" s="43"/>
      <c r="D25" s="38"/>
      <c r="E25" s="38"/>
      <c r="F25" s="38"/>
    </row>
    <row r="26" ht="14.25" customHeight="1"/>
    <row r="27" spans="1:7" ht="14.25" customHeight="1">
      <c r="A27" s="44" t="s">
        <v>29</v>
      </c>
      <c r="B27" s="44" t="s">
        <v>30</v>
      </c>
      <c r="C27" s="44"/>
      <c r="D27" s="45" t="s">
        <v>31</v>
      </c>
      <c r="E27" s="45" t="s">
        <v>32</v>
      </c>
      <c r="F27" s="44" t="s">
        <v>33</v>
      </c>
      <c r="G27" s="44"/>
    </row>
    <row r="28" spans="1:7" ht="63" customHeight="1">
      <c r="A28" s="44"/>
      <c r="B28" s="44"/>
      <c r="C28" s="44"/>
      <c r="D28" s="45"/>
      <c r="E28" s="45"/>
      <c r="F28" s="44" t="s">
        <v>34</v>
      </c>
      <c r="G28" s="46" t="s">
        <v>35</v>
      </c>
    </row>
    <row r="29" spans="1:7" ht="17.25" customHeight="1">
      <c r="A29" s="44">
        <v>1</v>
      </c>
      <c r="B29" s="44">
        <v>2</v>
      </c>
      <c r="C29" s="44"/>
      <c r="D29" s="47"/>
      <c r="E29" s="44">
        <v>3</v>
      </c>
      <c r="F29" s="44">
        <v>4</v>
      </c>
      <c r="G29" s="46">
        <v>5</v>
      </c>
    </row>
    <row r="30" spans="1:7" ht="15" customHeight="1">
      <c r="A30" s="48" t="s">
        <v>36</v>
      </c>
      <c r="B30" s="49" t="s">
        <v>37</v>
      </c>
      <c r="C30" s="49"/>
      <c r="D30" s="50">
        <f>D31+D34+D35+D36</f>
        <v>0.21000000000000002</v>
      </c>
      <c r="E30" s="50">
        <f>E31+E34+E35+E36</f>
        <v>0.21000000000000002</v>
      </c>
      <c r="F30" s="51">
        <f>F31+F34+F35+F36</f>
        <v>636.216</v>
      </c>
      <c r="G30" s="52">
        <f>G31+G34+G35+G36</f>
        <v>7634.592000000001</v>
      </c>
    </row>
    <row r="31" spans="1:7" ht="25.5" customHeight="1">
      <c r="A31" s="44" t="s">
        <v>38</v>
      </c>
      <c r="B31" s="47" t="s">
        <v>39</v>
      </c>
      <c r="C31" s="47"/>
      <c r="D31" s="53">
        <f>D32+D33</f>
        <v>0.21000000000000002</v>
      </c>
      <c r="E31" s="53">
        <f>E32+E33</f>
        <v>0.21000000000000002</v>
      </c>
      <c r="F31" s="54">
        <f>F32+F33</f>
        <v>636.216</v>
      </c>
      <c r="G31" s="55">
        <f>G32+G33</f>
        <v>7634.592000000001</v>
      </c>
    </row>
    <row r="32" spans="1:7" s="57" customFormat="1" ht="13.5" customHeight="1">
      <c r="A32" s="56" t="s">
        <v>40</v>
      </c>
      <c r="B32" s="47" t="s">
        <v>41</v>
      </c>
      <c r="C32" s="47"/>
      <c r="D32" s="53">
        <f>F32/C13</f>
        <v>0.21000000000000002</v>
      </c>
      <c r="E32" s="54">
        <f>F32/C13</f>
        <v>0.21000000000000002</v>
      </c>
      <c r="F32" s="54">
        <f>C24*C13</f>
        <v>636.216</v>
      </c>
      <c r="G32" s="55">
        <f>F32*12</f>
        <v>7634.592000000001</v>
      </c>
    </row>
    <row r="33" spans="1:7" ht="13.5" customHeight="1">
      <c r="A33" s="56" t="s">
        <v>42</v>
      </c>
      <c r="B33" s="47" t="s">
        <v>43</v>
      </c>
      <c r="C33" s="47"/>
      <c r="D33" s="54"/>
      <c r="E33" s="54"/>
      <c r="F33" s="54"/>
      <c r="G33" s="55"/>
    </row>
    <row r="34" spans="1:7" ht="45.75" customHeight="1">
      <c r="A34" s="44" t="s">
        <v>44</v>
      </c>
      <c r="B34" s="47" t="s">
        <v>45</v>
      </c>
      <c r="C34" s="47"/>
      <c r="D34" s="54"/>
      <c r="E34" s="54"/>
      <c r="F34" s="54"/>
      <c r="G34" s="55"/>
    </row>
    <row r="35" spans="1:7" ht="24.75" customHeight="1">
      <c r="A35" s="44" t="s">
        <v>46</v>
      </c>
      <c r="B35" s="47" t="s">
        <v>47</v>
      </c>
      <c r="C35" s="47"/>
      <c r="D35" s="54"/>
      <c r="E35" s="54"/>
      <c r="F35" s="54"/>
      <c r="G35" s="55"/>
    </row>
    <row r="36" spans="1:7" ht="33.75" customHeight="1">
      <c r="A36" s="44" t="s">
        <v>48</v>
      </c>
      <c r="B36" s="47" t="s">
        <v>49</v>
      </c>
      <c r="C36" s="47"/>
      <c r="D36" s="54"/>
      <c r="E36" s="54"/>
      <c r="F36" s="54"/>
      <c r="G36" s="55"/>
    </row>
    <row r="37" spans="1:7" ht="36.75" customHeight="1">
      <c r="A37" s="48" t="s">
        <v>50</v>
      </c>
      <c r="B37" s="49" t="s">
        <v>51</v>
      </c>
      <c r="C37" s="49"/>
      <c r="D37" s="51">
        <f>D38+D67+D68</f>
        <v>0.1276604172167943</v>
      </c>
      <c r="E37" s="51">
        <f>E38+E67+E68</f>
        <v>0.1276604172167943</v>
      </c>
      <c r="F37" s="51">
        <f>F38+F67</f>
        <v>386.76</v>
      </c>
      <c r="G37" s="52">
        <f>G38+G67</f>
        <v>4641.12</v>
      </c>
    </row>
    <row r="38" spans="1:7" s="62" customFormat="1" ht="13.5" customHeight="1">
      <c r="A38" s="44" t="s">
        <v>38</v>
      </c>
      <c r="B38" s="58" t="s">
        <v>52</v>
      </c>
      <c r="C38" s="58"/>
      <c r="D38" s="59">
        <f>D39+D43+D47+D50+D51+D52+D53+D54+D61+D65+D66</f>
        <v>0.1276604172167943</v>
      </c>
      <c r="E38" s="59">
        <f>E39+E43+E47+E50+E51+E52+E53+E54+E61+E65+E66</f>
        <v>0.1276604172167943</v>
      </c>
      <c r="F38" s="60">
        <f>F39+F43+F47+F50+F51+F52+F53+F54+F61+F65+F66</f>
        <v>386.76</v>
      </c>
      <c r="G38" s="61">
        <f>G39+G43+G47+G50+G51+G52+G53+G54+G61+G65+G66</f>
        <v>4641.12</v>
      </c>
    </row>
    <row r="39" spans="1:7" ht="13.5" customHeight="1">
      <c r="A39" s="44" t="s">
        <v>40</v>
      </c>
      <c r="B39" s="63" t="s">
        <v>53</v>
      </c>
      <c r="C39" s="63"/>
      <c r="D39" s="64">
        <f>D40+D41+D42</f>
        <v>0.029370213889622396</v>
      </c>
      <c r="E39" s="64">
        <f>E40+E41+E42</f>
        <v>0.029370213889622396</v>
      </c>
      <c r="F39" s="65">
        <f>F40+F41+F42</f>
        <v>88.98</v>
      </c>
      <c r="G39" s="66">
        <f>G40+G41+G42</f>
        <v>1067.76</v>
      </c>
    </row>
    <row r="40" spans="1:7" ht="24.75" customHeight="1">
      <c r="A40" s="56" t="s">
        <v>54</v>
      </c>
      <c r="B40" s="47" t="s">
        <v>55</v>
      </c>
      <c r="C40" s="47"/>
      <c r="D40" s="53">
        <f>F40/C13</f>
        <v>0.029370213889622396</v>
      </c>
      <c r="E40" s="53">
        <f>F40/C13</f>
        <v>0.029370213889622396</v>
      </c>
      <c r="F40" s="54">
        <v>88.98</v>
      </c>
      <c r="G40" s="55">
        <f aca="true" t="shared" si="0" ref="G40:G42">F40*12</f>
        <v>1067.76</v>
      </c>
    </row>
    <row r="41" spans="1:7" ht="17.25" customHeight="1">
      <c r="A41" s="56" t="s">
        <v>56</v>
      </c>
      <c r="B41" s="47" t="s">
        <v>57</v>
      </c>
      <c r="C41" s="47"/>
      <c r="D41" s="53">
        <v>0</v>
      </c>
      <c r="E41" s="53">
        <v>0</v>
      </c>
      <c r="F41" s="54">
        <v>0</v>
      </c>
      <c r="G41" s="55">
        <f t="shared" si="0"/>
        <v>0</v>
      </c>
    </row>
    <row r="42" spans="1:7" ht="24" customHeight="1">
      <c r="A42" s="56" t="s">
        <v>58</v>
      </c>
      <c r="B42" s="47" t="s">
        <v>59</v>
      </c>
      <c r="C42" s="47"/>
      <c r="D42" s="53">
        <v>0</v>
      </c>
      <c r="E42" s="53">
        <v>0</v>
      </c>
      <c r="F42" s="54">
        <v>0</v>
      </c>
      <c r="G42" s="55">
        <f t="shared" si="0"/>
        <v>0</v>
      </c>
    </row>
    <row r="43" spans="1:7" s="62" customFormat="1" ht="13.5" customHeight="1">
      <c r="A43" s="44" t="s">
        <v>42</v>
      </c>
      <c r="B43" s="63" t="s">
        <v>60</v>
      </c>
      <c r="C43" s="63"/>
      <c r="D43" s="64">
        <f>D44+D45+D46</f>
        <v>0.028030102983892264</v>
      </c>
      <c r="E43" s="64">
        <f>E44+E45+E46</f>
        <v>0.028030102983892264</v>
      </c>
      <c r="F43" s="65">
        <f>F44+F45+F46</f>
        <v>84.92</v>
      </c>
      <c r="G43" s="66">
        <f>G44+G45+G46</f>
        <v>1019.04</v>
      </c>
    </row>
    <row r="44" spans="1:7" ht="13.5" customHeight="1">
      <c r="A44" s="56" t="s">
        <v>61</v>
      </c>
      <c r="B44" s="47" t="s">
        <v>62</v>
      </c>
      <c r="C44" s="47"/>
      <c r="D44" s="53">
        <f>F44/C13</f>
        <v>0.028030102983892264</v>
      </c>
      <c r="E44" s="53">
        <f>F44/C13</f>
        <v>0.028030102983892264</v>
      </c>
      <c r="F44" s="54">
        <v>84.92</v>
      </c>
      <c r="G44" s="55">
        <f aca="true" t="shared" si="1" ref="G44:G46">F44*12</f>
        <v>1019.04</v>
      </c>
    </row>
    <row r="45" spans="1:7" ht="13.5" customHeight="1">
      <c r="A45" s="56" t="s">
        <v>63</v>
      </c>
      <c r="B45" s="47" t="s">
        <v>64</v>
      </c>
      <c r="C45" s="47"/>
      <c r="D45" s="53">
        <v>0</v>
      </c>
      <c r="E45" s="53">
        <v>0</v>
      </c>
      <c r="F45" s="54">
        <v>0</v>
      </c>
      <c r="G45" s="55">
        <f t="shared" si="1"/>
        <v>0</v>
      </c>
    </row>
    <row r="46" spans="1:7" ht="13.5" customHeight="1">
      <c r="A46" s="56" t="s">
        <v>65</v>
      </c>
      <c r="B46" s="47" t="s">
        <v>66</v>
      </c>
      <c r="C46" s="47"/>
      <c r="D46" s="53">
        <v>0</v>
      </c>
      <c r="E46" s="53">
        <v>0</v>
      </c>
      <c r="F46" s="54">
        <v>0</v>
      </c>
      <c r="G46" s="55">
        <f t="shared" si="1"/>
        <v>0</v>
      </c>
    </row>
    <row r="47" spans="1:7" ht="24" customHeight="1">
      <c r="A47" s="44" t="s">
        <v>67</v>
      </c>
      <c r="B47" s="63" t="s">
        <v>68</v>
      </c>
      <c r="C47" s="63"/>
      <c r="D47" s="59">
        <f>D48+D49</f>
        <v>0</v>
      </c>
      <c r="E47" s="59">
        <f>E48+E49</f>
        <v>0</v>
      </c>
      <c r="F47" s="60">
        <f>F48+F49</f>
        <v>0</v>
      </c>
      <c r="G47" s="61">
        <f>G48+G49</f>
        <v>0</v>
      </c>
    </row>
    <row r="48" spans="1:7" ht="24.75" customHeight="1">
      <c r="A48" s="56" t="s">
        <v>69</v>
      </c>
      <c r="B48" s="47" t="s">
        <v>70</v>
      </c>
      <c r="C48" s="47"/>
      <c r="D48" s="53">
        <v>0</v>
      </c>
      <c r="E48" s="53">
        <v>0</v>
      </c>
      <c r="F48" s="67">
        <v>0</v>
      </c>
      <c r="G48" s="68">
        <v>0</v>
      </c>
    </row>
    <row r="49" spans="1:7" ht="19.5" customHeight="1">
      <c r="A49" s="56" t="s">
        <v>71</v>
      </c>
      <c r="B49" s="47" t="s">
        <v>72</v>
      </c>
      <c r="C49" s="47"/>
      <c r="D49" s="53">
        <v>0</v>
      </c>
      <c r="E49" s="53">
        <v>0</v>
      </c>
      <c r="F49" s="67">
        <v>0</v>
      </c>
      <c r="G49" s="68">
        <v>0</v>
      </c>
    </row>
    <row r="50" spans="1:7" ht="60.75" customHeight="1">
      <c r="A50" s="44" t="s">
        <v>73</v>
      </c>
      <c r="B50" s="63" t="s">
        <v>74</v>
      </c>
      <c r="C50" s="63"/>
      <c r="D50" s="59">
        <v>0</v>
      </c>
      <c r="E50" s="59">
        <v>0</v>
      </c>
      <c r="F50" s="60">
        <v>0</v>
      </c>
      <c r="G50" s="61">
        <v>0</v>
      </c>
    </row>
    <row r="51" spans="1:7" s="62" customFormat="1" ht="23.25" customHeight="1">
      <c r="A51" s="44" t="s">
        <v>75</v>
      </c>
      <c r="B51" s="63" t="s">
        <v>76</v>
      </c>
      <c r="C51" s="63"/>
      <c r="D51" s="59">
        <v>0</v>
      </c>
      <c r="E51" s="59">
        <v>0</v>
      </c>
      <c r="F51" s="60">
        <v>0</v>
      </c>
      <c r="G51" s="61">
        <v>0</v>
      </c>
    </row>
    <row r="52" spans="1:7" ht="27" customHeight="1">
      <c r="A52" s="44" t="s">
        <v>77</v>
      </c>
      <c r="B52" s="63" t="s">
        <v>78</v>
      </c>
      <c r="C52" s="63"/>
      <c r="D52" s="59">
        <v>0</v>
      </c>
      <c r="E52" s="59">
        <v>0</v>
      </c>
      <c r="F52" s="60">
        <v>0</v>
      </c>
      <c r="G52" s="61">
        <v>0</v>
      </c>
    </row>
    <row r="53" spans="1:7" ht="21.75" customHeight="1">
      <c r="A53" s="44" t="s">
        <v>79</v>
      </c>
      <c r="B53" s="63" t="s">
        <v>80</v>
      </c>
      <c r="C53" s="63"/>
      <c r="D53" s="59">
        <v>0</v>
      </c>
      <c r="E53" s="59">
        <v>0</v>
      </c>
      <c r="F53" s="60">
        <v>0</v>
      </c>
      <c r="G53" s="61">
        <v>0</v>
      </c>
    </row>
    <row r="54" spans="1:7" ht="32.25" customHeight="1">
      <c r="A54" s="44" t="s">
        <v>81</v>
      </c>
      <c r="B54" s="63" t="s">
        <v>82</v>
      </c>
      <c r="C54" s="63"/>
      <c r="D54" s="59">
        <f>D55+D56+D57+D58+D59+D60</f>
        <v>0.04296606812780565</v>
      </c>
      <c r="E54" s="59">
        <f>E55+E56+E57+E58+E59+E60</f>
        <v>0.04296606812780565</v>
      </c>
      <c r="F54" s="60">
        <f>F55+F56+F57+F58+F59+F60</f>
        <v>130.17</v>
      </c>
      <c r="G54" s="61">
        <f>G55+G56+G57+G58+G59+G60</f>
        <v>1562.04</v>
      </c>
    </row>
    <row r="55" spans="1:7" ht="13.5" customHeight="1">
      <c r="A55" s="56" t="s">
        <v>83</v>
      </c>
      <c r="B55" s="47" t="s">
        <v>84</v>
      </c>
      <c r="C55" s="47"/>
      <c r="D55" s="53">
        <f>F55/C13</f>
        <v>0.007700686559281753</v>
      </c>
      <c r="E55" s="53">
        <f>F55/C13</f>
        <v>0.007700686559281753</v>
      </c>
      <c r="F55" s="54">
        <v>23.33</v>
      </c>
      <c r="G55" s="55">
        <f aca="true" t="shared" si="2" ref="G55:G60">F55*12</f>
        <v>279.96</v>
      </c>
    </row>
    <row r="56" spans="1:7" s="62" customFormat="1" ht="13.5" customHeight="1">
      <c r="A56" s="56" t="s">
        <v>85</v>
      </c>
      <c r="B56" s="47" t="s">
        <v>86</v>
      </c>
      <c r="C56" s="47"/>
      <c r="D56" s="53">
        <v>0</v>
      </c>
      <c r="E56" s="53">
        <v>0</v>
      </c>
      <c r="F56" s="54">
        <f>D56*C17</f>
        <v>0</v>
      </c>
      <c r="G56" s="55">
        <f t="shared" si="2"/>
        <v>0</v>
      </c>
    </row>
    <row r="57" spans="1:7" ht="13.5" customHeight="1">
      <c r="A57" s="56" t="s">
        <v>87</v>
      </c>
      <c r="B57" s="47" t="s">
        <v>88</v>
      </c>
      <c r="C57" s="47"/>
      <c r="D57" s="53">
        <f>F57/C13</f>
        <v>0.006113018220227093</v>
      </c>
      <c r="E57" s="53">
        <f>F57/C13</f>
        <v>0.006113018220227093</v>
      </c>
      <c r="F57" s="54">
        <v>18.52</v>
      </c>
      <c r="G57" s="55">
        <f t="shared" si="2"/>
        <v>222.24</v>
      </c>
    </row>
    <row r="58" spans="1:7" ht="13.5" customHeight="1">
      <c r="A58" s="56" t="s">
        <v>89</v>
      </c>
      <c r="B58" s="47" t="s">
        <v>90</v>
      </c>
      <c r="C58" s="47"/>
      <c r="D58" s="53">
        <f>F58/C13</f>
        <v>0.008100079218378664</v>
      </c>
      <c r="E58" s="53">
        <f>F58/C13</f>
        <v>0.008100079218378664</v>
      </c>
      <c r="F58" s="54">
        <v>24.54</v>
      </c>
      <c r="G58" s="55">
        <f t="shared" si="2"/>
        <v>294.48</v>
      </c>
    </row>
    <row r="59" spans="1:7" ht="16.5" customHeight="1">
      <c r="A59" s="56" t="s">
        <v>91</v>
      </c>
      <c r="B59" s="47" t="s">
        <v>92</v>
      </c>
      <c r="C59" s="47"/>
      <c r="D59" s="53">
        <f>F59/C13</f>
        <v>0.0012278848692896752</v>
      </c>
      <c r="E59" s="53">
        <f>F59/C13</f>
        <v>0.0012278848692896752</v>
      </c>
      <c r="F59" s="54">
        <v>3.72</v>
      </c>
      <c r="G59" s="55">
        <f t="shared" si="2"/>
        <v>44.64</v>
      </c>
    </row>
    <row r="60" spans="1:7" ht="25.5" customHeight="1">
      <c r="A60" s="56" t="s">
        <v>93</v>
      </c>
      <c r="B60" s="47" t="s">
        <v>94</v>
      </c>
      <c r="C60" s="47"/>
      <c r="D60" s="53">
        <f>F60/C13</f>
        <v>0.019824399260628466</v>
      </c>
      <c r="E60" s="53">
        <f>F60/C13</f>
        <v>0.019824399260628466</v>
      </c>
      <c r="F60" s="54">
        <v>60.06</v>
      </c>
      <c r="G60" s="55">
        <f t="shared" si="2"/>
        <v>720.72</v>
      </c>
    </row>
    <row r="61" spans="1:7" s="62" customFormat="1" ht="23.25" customHeight="1">
      <c r="A61" s="44" t="s">
        <v>95</v>
      </c>
      <c r="B61" s="63" t="s">
        <v>96</v>
      </c>
      <c r="C61" s="63"/>
      <c r="D61" s="59">
        <f>D62+D63+D64</f>
        <v>0.02729403221547399</v>
      </c>
      <c r="E61" s="59">
        <f>E62+E63+E64</f>
        <v>0.02729403221547399</v>
      </c>
      <c r="F61" s="60">
        <f>F62+F63+F64</f>
        <v>82.69</v>
      </c>
      <c r="G61" s="61">
        <f>G62+G63+G64</f>
        <v>992.28</v>
      </c>
    </row>
    <row r="62" spans="1:7" s="70" customFormat="1" ht="13.5" customHeight="1">
      <c r="A62" s="56" t="s">
        <v>97</v>
      </c>
      <c r="B62" s="47" t="s">
        <v>98</v>
      </c>
      <c r="C62" s="47"/>
      <c r="D62" s="69">
        <v>0</v>
      </c>
      <c r="E62" s="69">
        <v>0</v>
      </c>
      <c r="F62" s="67">
        <v>0</v>
      </c>
      <c r="G62" s="68">
        <f aca="true" t="shared" si="3" ref="G62:G64">F62*12</f>
        <v>0</v>
      </c>
    </row>
    <row r="63" spans="1:7" s="42" customFormat="1" ht="13.5" customHeight="1">
      <c r="A63" s="56" t="s">
        <v>99</v>
      </c>
      <c r="B63" s="47" t="s">
        <v>100</v>
      </c>
      <c r="C63" s="47"/>
      <c r="D63" s="69">
        <v>0</v>
      </c>
      <c r="E63" s="69">
        <v>0</v>
      </c>
      <c r="F63" s="67">
        <f>D63*C17</f>
        <v>0</v>
      </c>
      <c r="G63" s="68">
        <f t="shared" si="3"/>
        <v>0</v>
      </c>
    </row>
    <row r="64" spans="1:7" s="42" customFormat="1" ht="21.75" customHeight="1">
      <c r="A64" s="56" t="s">
        <v>101</v>
      </c>
      <c r="B64" s="47" t="s">
        <v>102</v>
      </c>
      <c r="C64" s="47"/>
      <c r="D64" s="69">
        <f>F64/C13</f>
        <v>0.02729403221547399</v>
      </c>
      <c r="E64" s="69">
        <f>F64/C13</f>
        <v>0.02729403221547399</v>
      </c>
      <c r="F64" s="67">
        <v>82.69</v>
      </c>
      <c r="G64" s="68">
        <f t="shared" si="3"/>
        <v>992.28</v>
      </c>
    </row>
    <row r="65" spans="1:7" ht="36.75" customHeight="1">
      <c r="A65" s="44" t="s">
        <v>103</v>
      </c>
      <c r="B65" s="63" t="s">
        <v>104</v>
      </c>
      <c r="C65" s="63"/>
      <c r="D65" s="59">
        <v>0</v>
      </c>
      <c r="E65" s="59">
        <v>0</v>
      </c>
      <c r="F65" s="60">
        <v>0</v>
      </c>
      <c r="G65" s="61">
        <v>0</v>
      </c>
    </row>
    <row r="66" spans="1:7" ht="24" customHeight="1">
      <c r="A66" s="44" t="s">
        <v>105</v>
      </c>
      <c r="B66" s="63" t="s">
        <v>106</v>
      </c>
      <c r="C66" s="63"/>
      <c r="D66" s="59">
        <v>0</v>
      </c>
      <c r="E66" s="59">
        <v>0</v>
      </c>
      <c r="F66" s="60">
        <v>0</v>
      </c>
      <c r="G66" s="61">
        <v>0</v>
      </c>
    </row>
    <row r="67" spans="1:7" ht="21" customHeight="1">
      <c r="A67" s="44" t="s">
        <v>44</v>
      </c>
      <c r="B67" s="58" t="s">
        <v>47</v>
      </c>
      <c r="C67" s="58"/>
      <c r="D67" s="59">
        <v>0</v>
      </c>
      <c r="E67" s="59">
        <v>0</v>
      </c>
      <c r="F67" s="60">
        <v>0</v>
      </c>
      <c r="G67" s="61">
        <v>0</v>
      </c>
    </row>
    <row r="68" spans="1:7" s="62" customFormat="1" ht="21" customHeight="1">
      <c r="A68" s="44" t="s">
        <v>46</v>
      </c>
      <c r="B68" s="58" t="s">
        <v>107</v>
      </c>
      <c r="C68" s="58"/>
      <c r="D68" s="59">
        <v>0</v>
      </c>
      <c r="E68" s="59">
        <v>0</v>
      </c>
      <c r="F68" s="60">
        <v>0</v>
      </c>
      <c r="G68" s="61">
        <v>0</v>
      </c>
    </row>
    <row r="69" spans="1:7" ht="49.5" customHeight="1">
      <c r="A69" s="48" t="s">
        <v>108</v>
      </c>
      <c r="B69" s="71" t="s">
        <v>109</v>
      </c>
      <c r="C69" s="71"/>
      <c r="D69" s="69">
        <v>0</v>
      </c>
      <c r="E69" s="69">
        <v>0</v>
      </c>
      <c r="F69" s="67">
        <v>0</v>
      </c>
      <c r="G69" s="68">
        <v>0</v>
      </c>
    </row>
    <row r="70" spans="1:7" ht="14.25">
      <c r="A70" s="72"/>
      <c r="B70" s="73"/>
      <c r="C70" s="73"/>
      <c r="D70" s="73"/>
      <c r="E70" s="74"/>
      <c r="F70" s="75"/>
      <c r="G70" s="76"/>
    </row>
    <row r="71" spans="1:7" ht="14.25">
      <c r="A71"/>
      <c r="D71" s="1"/>
      <c r="G71" s="5"/>
    </row>
    <row r="72" spans="1:3" ht="14.25">
      <c r="A72" s="77" t="s">
        <v>110</v>
      </c>
      <c r="C72" s="78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1:B21"/>
    <mergeCell ref="A22:B22"/>
    <mergeCell ref="A24:B24"/>
    <mergeCell ref="A27:A28"/>
    <mergeCell ref="B27:C28"/>
    <mergeCell ref="D27:D28"/>
    <mergeCell ref="E27:E28"/>
    <mergeCell ref="F27:G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9" customWidth="1"/>
    <col min="2" max="2" width="45.57421875" style="79" customWidth="1"/>
    <col min="3" max="3" width="10.57421875" style="79" customWidth="1"/>
    <col min="4" max="4" width="12.7109375" style="79" customWidth="1"/>
    <col min="5" max="5" width="15.8515625" style="80" customWidth="1"/>
    <col min="6" max="7" width="9.140625" style="80" customWidth="1"/>
    <col min="8" max="15" width="9.140625" style="81" customWidth="1"/>
    <col min="16" max="16384" width="9.140625" style="80" customWidth="1"/>
  </cols>
  <sheetData>
    <row r="1" spans="1:4" s="3" customFormat="1" ht="12.75">
      <c r="A1" s="82"/>
      <c r="C1" s="83" t="s">
        <v>112</v>
      </c>
      <c r="D1" s="83"/>
    </row>
    <row r="2" spans="1:4" s="3" customFormat="1" ht="12.75">
      <c r="A2" s="82"/>
      <c r="B2" s="83" t="s">
        <v>113</v>
      </c>
      <c r="C2" s="83"/>
      <c r="D2" s="83"/>
    </row>
    <row r="3" spans="1:4" s="3" customFormat="1" ht="12.75">
      <c r="A3" s="82"/>
      <c r="C3" s="84" t="s">
        <v>114</v>
      </c>
      <c r="D3" s="84"/>
    </row>
    <row r="4" spans="1:16" ht="15">
      <c r="A4" s="85" t="s">
        <v>115</v>
      </c>
      <c r="B4" s="80"/>
      <c r="H4" s="86"/>
      <c r="I4" s="86"/>
      <c r="J4" s="86"/>
      <c r="K4" s="86"/>
      <c r="L4" s="86"/>
      <c r="M4" s="86"/>
      <c r="N4" s="86"/>
      <c r="O4" s="86"/>
      <c r="P4" s="87"/>
    </row>
    <row r="5" spans="8:15" ht="9.75" customHeight="1">
      <c r="H5" s="88"/>
      <c r="I5" s="88"/>
      <c r="J5" s="88"/>
      <c r="K5" s="88"/>
      <c r="L5" s="88"/>
      <c r="M5" s="88"/>
      <c r="N5" s="88"/>
      <c r="O5" s="88"/>
    </row>
    <row r="6" spans="1:16" ht="15">
      <c r="A6" s="79" t="s">
        <v>116</v>
      </c>
      <c r="H6" s="89"/>
      <c r="I6" s="89"/>
      <c r="J6" s="89"/>
      <c r="K6" s="89"/>
      <c r="L6" s="89"/>
      <c r="M6" s="89"/>
      <c r="N6" s="89"/>
      <c r="O6" s="89"/>
      <c r="P6" s="90"/>
    </row>
    <row r="7" spans="2:16" ht="15" customHeight="1">
      <c r="B7" s="91" t="s">
        <v>117</v>
      </c>
      <c r="C7" s="91"/>
      <c r="D7" s="91"/>
      <c r="H7" s="89"/>
      <c r="I7" s="89"/>
      <c r="J7" s="89"/>
      <c r="K7" s="89"/>
      <c r="L7" s="89"/>
      <c r="M7" s="89"/>
      <c r="N7" s="89"/>
      <c r="O7" s="89"/>
      <c r="P7" s="90"/>
    </row>
    <row r="8" spans="4:16" ht="15">
      <c r="D8" s="92" t="s">
        <v>118</v>
      </c>
      <c r="H8" s="89"/>
      <c r="I8" s="89"/>
      <c r="J8" s="89"/>
      <c r="K8" s="89"/>
      <c r="L8" s="89"/>
      <c r="M8" s="89"/>
      <c r="N8" s="89"/>
      <c r="O8" s="89"/>
      <c r="P8" s="90"/>
    </row>
    <row r="9" spans="4:15" ht="15">
      <c r="D9" s="92" t="s">
        <v>119</v>
      </c>
      <c r="H9" s="88"/>
      <c r="I9" s="88"/>
      <c r="J9" s="88"/>
      <c r="K9" s="93"/>
      <c r="L9" s="93"/>
      <c r="M9" s="93"/>
      <c r="N9" s="93"/>
      <c r="O9" s="93"/>
    </row>
    <row r="10" spans="4:15" ht="15">
      <c r="D10" s="92" t="s">
        <v>120</v>
      </c>
      <c r="H10" s="88"/>
      <c r="I10" s="88"/>
      <c r="J10" s="88"/>
      <c r="K10" s="88"/>
      <c r="L10" s="88"/>
      <c r="M10" s="88"/>
      <c r="N10" s="88"/>
      <c r="O10" s="88"/>
    </row>
    <row r="11" spans="1:15" ht="15">
      <c r="A11" s="79" t="s">
        <v>121</v>
      </c>
      <c r="C11" s="94">
        <v>1297.66</v>
      </c>
      <c r="H11" s="88"/>
      <c r="I11" s="88"/>
      <c r="J11" s="88"/>
      <c r="K11" s="88"/>
      <c r="L11" s="88"/>
      <c r="M11" s="93"/>
      <c r="N11" s="93"/>
      <c r="O11" s="88"/>
    </row>
    <row r="12" spans="1:15" ht="15">
      <c r="A12" s="79" t="s">
        <v>13</v>
      </c>
      <c r="C12" s="94">
        <v>25</v>
      </c>
      <c r="H12" s="86"/>
      <c r="I12" s="86"/>
      <c r="J12" s="86"/>
      <c r="K12" s="86"/>
      <c r="L12" s="86"/>
      <c r="M12" s="93"/>
      <c r="N12" s="93"/>
      <c r="O12" s="88"/>
    </row>
    <row r="13" spans="8:15" ht="15">
      <c r="H13" s="88"/>
      <c r="I13" s="88"/>
      <c r="J13" s="88"/>
      <c r="K13" s="88"/>
      <c r="L13" s="88"/>
      <c r="M13" s="88"/>
      <c r="N13" s="88"/>
      <c r="O13" s="88"/>
    </row>
    <row r="14" spans="1:15" ht="93" customHeight="1">
      <c r="A14" s="95" t="s">
        <v>122</v>
      </c>
      <c r="B14" s="95" t="s">
        <v>123</v>
      </c>
      <c r="C14" s="95" t="s">
        <v>124</v>
      </c>
      <c r="D14" s="95" t="s">
        <v>125</v>
      </c>
      <c r="E14" s="95" t="s">
        <v>126</v>
      </c>
      <c r="F14" s="96"/>
      <c r="G14" s="96"/>
      <c r="H14" s="88"/>
      <c r="I14" s="93"/>
      <c r="J14" s="93"/>
      <c r="K14" s="93"/>
      <c r="L14" s="93"/>
      <c r="M14" s="93"/>
      <c r="N14" s="93"/>
      <c r="O14" s="93"/>
    </row>
    <row r="15" spans="1:15" ht="15">
      <c r="A15" s="97">
        <v>1</v>
      </c>
      <c r="B15" s="98" t="s">
        <v>127</v>
      </c>
      <c r="C15" s="99">
        <v>946.59</v>
      </c>
      <c r="D15" s="100">
        <v>0.061</v>
      </c>
      <c r="E15" s="97" t="s">
        <v>128</v>
      </c>
      <c r="H15" s="88"/>
      <c r="I15" s="86"/>
      <c r="J15" s="86"/>
      <c r="K15" s="86"/>
      <c r="L15" s="86"/>
      <c r="M15" s="86"/>
      <c r="N15" s="88"/>
      <c r="O15" s="88"/>
    </row>
    <row r="16" spans="1:15" ht="15">
      <c r="A16" s="97"/>
      <c r="B16" s="101" t="s">
        <v>129</v>
      </c>
      <c r="C16" s="102">
        <v>946.59</v>
      </c>
      <c r="D16" s="102">
        <v>0.061</v>
      </c>
      <c r="E16" s="97"/>
      <c r="H16" s="88"/>
      <c r="I16" s="103"/>
      <c r="J16" s="103"/>
      <c r="K16" s="103"/>
      <c r="L16" s="103"/>
      <c r="M16" s="103"/>
      <c r="N16" s="104"/>
      <c r="O16" s="105"/>
    </row>
    <row r="17" spans="1:256" ht="17.25" customHeight="1">
      <c r="A17" s="97"/>
      <c r="B17" s="106" t="s">
        <v>130</v>
      </c>
      <c r="C17" s="107">
        <f>C16</f>
        <v>946.59</v>
      </c>
      <c r="D17" s="108">
        <f>IF(C17="","",ROUND(C17/12/$C$11,3))</f>
        <v>0.061</v>
      </c>
      <c r="E17" s="9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9" t="s">
        <v>131</v>
      </c>
      <c r="B18" s="110"/>
      <c r="C18" s="111"/>
      <c r="D18" s="112"/>
      <c r="E18" s="11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9" t="s">
        <v>126</v>
      </c>
      <c r="H19" s="88"/>
      <c r="I19" s="88"/>
      <c r="J19" s="88"/>
      <c r="K19" s="88"/>
      <c r="L19" s="88"/>
      <c r="M19" s="88"/>
      <c r="N19" s="88"/>
      <c r="O19" s="8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4" t="s">
        <v>132</v>
      </c>
      <c r="B20" s="115"/>
      <c r="C20" s="115"/>
      <c r="D20" s="116"/>
      <c r="H20" s="88"/>
      <c r="I20" s="88"/>
      <c r="J20" s="88"/>
      <c r="K20" s="88"/>
      <c r="L20" s="88"/>
      <c r="M20" s="88"/>
      <c r="N20" s="88"/>
      <c r="O20" s="88"/>
    </row>
    <row r="21" spans="1:15" ht="15">
      <c r="A21" s="117" t="s">
        <v>133</v>
      </c>
      <c r="B21" s="118"/>
      <c r="C21" s="118"/>
      <c r="D21" s="119"/>
      <c r="H21" s="88"/>
      <c r="I21" s="88"/>
      <c r="J21" s="88"/>
      <c r="K21" s="88"/>
      <c r="L21" s="88"/>
      <c r="M21" s="88"/>
      <c r="N21" s="88"/>
      <c r="O21" s="88"/>
    </row>
    <row r="22" spans="1:15" ht="15">
      <c r="A22" s="120"/>
      <c r="H22" s="86"/>
      <c r="I22" s="86"/>
      <c r="J22" s="86"/>
      <c r="K22" s="86"/>
      <c r="L22" s="86"/>
      <c r="M22" s="86"/>
      <c r="N22" s="86"/>
      <c r="O22" s="86"/>
    </row>
    <row r="23" spans="1:15" ht="15">
      <c r="A23" s="121" t="s">
        <v>134</v>
      </c>
      <c r="H23" s="88"/>
      <c r="I23" s="88"/>
      <c r="J23" s="93"/>
      <c r="K23" s="93"/>
      <c r="L23" s="93"/>
      <c r="M23" s="93"/>
      <c r="N23" s="88"/>
      <c r="O23" s="88"/>
    </row>
    <row r="24" spans="1:15" ht="15">
      <c r="A24" s="121" t="s">
        <v>135</v>
      </c>
      <c r="H24" s="88"/>
      <c r="I24" s="88"/>
      <c r="J24" s="88"/>
      <c r="K24" s="88"/>
      <c r="L24" s="88"/>
      <c r="M24" s="88"/>
      <c r="N24" s="88"/>
      <c r="O24" s="88"/>
    </row>
    <row r="25" spans="1:15" ht="15">
      <c r="A25" s="121"/>
      <c r="H25" s="88"/>
      <c r="I25" s="88"/>
      <c r="J25" s="88"/>
      <c r="K25" s="88"/>
      <c r="L25" s="88"/>
      <c r="M25" s="88"/>
      <c r="N25" s="88"/>
      <c r="O25" s="88"/>
    </row>
    <row r="26" spans="1:15" ht="15">
      <c r="A26" s="122" t="s">
        <v>136</v>
      </c>
      <c r="H26" s="86"/>
      <c r="I26" s="86"/>
      <c r="J26" s="86"/>
      <c r="K26" s="86"/>
      <c r="L26" s="86"/>
      <c r="M26" s="86"/>
      <c r="N26" s="86"/>
      <c r="O26" s="86"/>
    </row>
    <row r="27" spans="1:15" ht="15">
      <c r="A27" s="121" t="s">
        <v>135</v>
      </c>
      <c r="B27" s="123"/>
      <c r="H27" s="88"/>
      <c r="I27" s="88"/>
      <c r="J27" s="88"/>
      <c r="K27" s="88"/>
      <c r="L27" s="88"/>
      <c r="M27" s="88"/>
      <c r="N27" s="88"/>
      <c r="O27" s="88"/>
    </row>
    <row r="28" spans="8:15" ht="15">
      <c r="H28" s="88"/>
      <c r="I28" s="88"/>
      <c r="J28" s="88"/>
      <c r="K28" s="88"/>
      <c r="L28" s="88"/>
      <c r="M28" s="88"/>
      <c r="N28" s="88"/>
      <c r="O28" s="88"/>
    </row>
    <row r="32" ht="15">
      <c r="E32" s="124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2019-10-16T13:27:19Z</cp:lastPrinted>
  <dcterms:created xsi:type="dcterms:W3CDTF">2009-09-30T19:52:37Z</dcterms:created>
  <dcterms:modified xsi:type="dcterms:W3CDTF">2019-10-17T16:34:25Z</dcterms:modified>
  <cp:category/>
  <cp:version/>
  <cp:contentType/>
  <cp:contentStatus/>
  <cp:revision>13</cp:revision>
</cp:coreProperties>
</file>