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zera 16" sheetId="1" r:id="rId1"/>
    <sheet name="Lapa3" sheetId="2" r:id="rId2"/>
  </sheets>
  <definedNames/>
  <calcPr fullCalcOnLoad="1"/>
</workbook>
</file>

<file path=xl/sharedStrings.xml><?xml version="1.0" encoding="utf-8"?>
<sst xmlns="http://schemas.openxmlformats.org/spreadsheetml/2006/main" count="58" uniqueCount="46">
  <si>
    <t>Pielikums Nr.1</t>
  </si>
  <si>
    <t xml:space="preserve">2019.gada ___.______________ </t>
  </si>
  <si>
    <t>Līgumam Nr. _______________</t>
  </si>
  <si>
    <t>TĀME Nr_________</t>
  </si>
  <si>
    <t>Pasūtītājs: Balvu PA ''SAN-TEX''</t>
  </si>
  <si>
    <t>Izpildītājs:</t>
  </si>
  <si>
    <t>Objekts: Jumta seguma atjaunošana daudzdzīvokļu mājai Ezera ielā 16, Balvos</t>
  </si>
  <si>
    <t xml:space="preserve">Adrese: </t>
  </si>
  <si>
    <t xml:space="preserve">Sastādīta: </t>
  </si>
  <si>
    <t xml:space="preserve">Reģ.Nr. </t>
  </si>
  <si>
    <t>Summa bez PVN (EUR)</t>
  </si>
  <si>
    <t>Vienības izmaksa EUR</t>
  </si>
  <si>
    <t>Kopējas izmaksas EUR</t>
  </si>
  <si>
    <t>Nr.</t>
  </si>
  <si>
    <t>Nosaukums</t>
  </si>
  <si>
    <t>mērv.</t>
  </si>
  <si>
    <t>daudz.</t>
  </si>
  <si>
    <t>mater.</t>
  </si>
  <si>
    <t>meh.</t>
  </si>
  <si>
    <t>darbs</t>
  </si>
  <si>
    <t>kopā</t>
  </si>
  <si>
    <t>Jumta paneļu gruntēšana ar bituma grunti Praimer (vai līdzvērtīgs)</t>
  </si>
  <si>
    <r>
      <rPr>
        <i/>
        <sz val="11"/>
        <color indexed="8"/>
        <rFont val="Times New Roman"/>
        <family val="1"/>
      </rPr>
      <t>m</t>
    </r>
    <r>
      <rPr>
        <i/>
        <vertAlign val="superscript"/>
        <sz val="11"/>
        <color indexed="8"/>
        <rFont val="Times New Roman"/>
        <family val="1"/>
      </rPr>
      <t>2</t>
    </r>
  </si>
  <si>
    <t>Jumta hidroizolācijas virsklāja BIPOL XL  (vai līdzvērtīgs) ieklāšana</t>
  </si>
  <si>
    <t>Jumta hidroizolācijas ieklāšana, remonts mājas galā uz kultūras nama pusi</t>
  </si>
  <si>
    <t>Jumta hidroizolācijas virsklāja BIPOL XL (vai līdzvērtīgs) ieklāšana Ventilācijas izvadu jumtiņiem</t>
  </si>
  <si>
    <t>Ventilācijas izvadu apmešana ar apmetuma javu</t>
  </si>
  <si>
    <r>
      <rPr>
        <i/>
        <sz val="11"/>
        <color indexed="8"/>
        <rFont val="Times New Roman"/>
        <family val="1"/>
      </rPr>
      <t xml:space="preserve">Hidroizolācijas BIPOL XL (vai līdzvērtīgs) pieslēguma jumtam ar uzkausējumu uz augšu </t>
    </r>
    <r>
      <rPr>
        <i/>
        <sz val="11"/>
        <rFont val="Times New Roman"/>
        <family val="1"/>
      </rPr>
      <t xml:space="preserve">vidēji </t>
    </r>
    <r>
      <rPr>
        <i/>
        <sz val="11"/>
        <color indexed="8"/>
        <rFont val="Times New Roman"/>
        <family val="1"/>
      </rPr>
      <t>30cm augstumā izveide ventilācijas izvadiem</t>
    </r>
  </si>
  <si>
    <t>tek.m</t>
  </si>
  <si>
    <t>Kāpņutelpu ieeju jumtiņu attīrīšana no sūnām, apakšējās daļas remonts- notīrīšana, apstrāde ar pretrūsas līdzekli, gruntēšana, špaktelēšana, krāsošana</t>
  </si>
  <si>
    <t>Hidroizolācijas BIPOL XL (vai līdzvērtīgs) ieklāšana pa mājas perimetru vertikāli 15-20cm uz leju ar pieslēgumu jumta horizontālai hidroizolācijai</t>
  </si>
  <si>
    <t>Jumta satekrenes esošās hidroizolācijas demontāža visā mājas garumā, bojāto vietu betonēšana ar slīpumu uz noteci. Gruntēšana ar Paraimer (vai līdzvērtīgu) grunti, šuvju hermerizēšana, stāvvadu pieslēgumu satekrenes izveide ar rūpnieciski ražotu piltuvi un hidroizolācijas BIPOL XL (vai līdzvērtīgas) ieklāšana</t>
  </si>
  <si>
    <t>Transporta, pacēlājmehānismu izdevumi</t>
  </si>
  <si>
    <t>gab.</t>
  </si>
  <si>
    <t>Garantija 3 gadi (36 mēneši)</t>
  </si>
  <si>
    <t>Kopā</t>
  </si>
  <si>
    <t>Darbu izpildes termiņš - 30 beznokrišņu dienas</t>
  </si>
  <si>
    <t>Soc.nodoklis 24,09%</t>
  </si>
  <si>
    <t xml:space="preserve">Sastādīja </t>
  </si>
  <si>
    <t>Materiālu pozīcijas cenā iekļaut arī propāna gāzes izmaksas</t>
  </si>
  <si>
    <t>Virsizdevumi 3%</t>
  </si>
  <si>
    <t>PVN 21%</t>
  </si>
  <si>
    <t xml:space="preserve">Summa kopā ar PVN </t>
  </si>
  <si>
    <t>Sastādīja:                                                                   Amats:</t>
  </si>
  <si>
    <t>Apstiprinu: _______________________________________</t>
  </si>
  <si>
    <t>(Vārds, Uzvārds, personiskais paraksts)</t>
  </si>
</sst>
</file>

<file path=xl/styles.xml><?xml version="1.0" encoding="utf-8"?>
<styleSheet xmlns="http://schemas.openxmlformats.org/spreadsheetml/2006/main">
  <numFmts count="3">
    <numFmt numFmtId="164" formatCode="General"/>
    <numFmt numFmtId="165" formatCode="_-* #,##0.00_-;\-* #,##0.00_-;_-* \-??_-;_-@_-"/>
    <numFmt numFmtId="166" formatCode="0.00"/>
  </numFmts>
  <fonts count="17">
    <font>
      <sz val="11"/>
      <color indexed="8"/>
      <name val="Calibri"/>
      <family val="2"/>
    </font>
    <font>
      <sz val="10"/>
      <name val="Arial"/>
      <family val="0"/>
    </font>
    <font>
      <b/>
      <u val="single"/>
      <sz val="16"/>
      <name val="Arial"/>
      <family val="2"/>
    </font>
    <font>
      <sz val="11"/>
      <color indexed="8"/>
      <name val="Times New Roman"/>
      <family val="1"/>
    </font>
    <font>
      <b/>
      <sz val="11"/>
      <color indexed="8"/>
      <name val="Times New Roman"/>
      <family val="1"/>
    </font>
    <font>
      <b/>
      <sz val="11"/>
      <color indexed="8"/>
      <name val="Calibri"/>
      <family val="2"/>
    </font>
    <font>
      <i/>
      <sz val="9"/>
      <color indexed="8"/>
      <name val="Times New Roman"/>
      <family val="1"/>
    </font>
    <font>
      <sz val="8"/>
      <name val="Times New Roman"/>
      <family val="1"/>
    </font>
    <font>
      <sz val="11"/>
      <name val="Times New Roman"/>
      <family val="1"/>
    </font>
    <font>
      <sz val="8"/>
      <name val="Arial"/>
      <family val="2"/>
    </font>
    <font>
      <i/>
      <sz val="10"/>
      <color indexed="8"/>
      <name val="Times New Roman"/>
      <family val="1"/>
    </font>
    <font>
      <i/>
      <sz val="11"/>
      <color indexed="8"/>
      <name val="Times New Roman"/>
      <family val="1"/>
    </font>
    <font>
      <i/>
      <vertAlign val="superscript"/>
      <sz val="11"/>
      <color indexed="8"/>
      <name val="Times New Roman"/>
      <family val="1"/>
    </font>
    <font>
      <i/>
      <sz val="11"/>
      <name val="Times New Roman"/>
      <family val="1"/>
    </font>
    <font>
      <b/>
      <sz val="11"/>
      <name val="Times New Roman"/>
      <family val="1"/>
    </font>
    <font>
      <i/>
      <sz val="10"/>
      <color indexed="8"/>
      <name val="Arial"/>
      <family val="2"/>
    </font>
    <font>
      <vertAlign val="superscript"/>
      <sz val="11"/>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cellStyleXfs>
  <cellXfs count="66">
    <xf numFmtId="164" fontId="0" fillId="0" borderId="0" xfId="0" applyAlignment="1">
      <alignment/>
    </xf>
    <xf numFmtId="164" fontId="2" fillId="0" borderId="0" xfId="0" applyFont="1" applyAlignment="1">
      <alignment horizontal="center"/>
    </xf>
    <xf numFmtId="164" fontId="3" fillId="0" borderId="0" xfId="0" applyFont="1" applyAlignment="1">
      <alignment/>
    </xf>
    <xf numFmtId="164" fontId="4" fillId="0" borderId="0" xfId="0" applyFont="1" applyBorder="1" applyAlignment="1">
      <alignment horizontal="right" vertical="center"/>
    </xf>
    <xf numFmtId="164" fontId="3" fillId="0" borderId="0" xfId="0" applyFont="1" applyAlignment="1">
      <alignment horizontal="center" vertical="center"/>
    </xf>
    <xf numFmtId="164" fontId="3" fillId="0" borderId="0" xfId="0" applyFont="1" applyBorder="1" applyAlignment="1">
      <alignment horizontal="right" vertical="center"/>
    </xf>
    <xf numFmtId="164" fontId="5" fillId="0" borderId="0" xfId="0" applyFont="1" applyAlignment="1">
      <alignment/>
    </xf>
    <xf numFmtId="164" fontId="3" fillId="0" borderId="0" xfId="0" applyFont="1" applyAlignment="1">
      <alignment horizontal="left"/>
    </xf>
    <xf numFmtId="164" fontId="3" fillId="0" borderId="0" xfId="0" applyFont="1" applyAlignment="1">
      <alignment/>
    </xf>
    <xf numFmtId="164" fontId="4" fillId="0" borderId="0" xfId="0" applyFont="1" applyAlignment="1">
      <alignment/>
    </xf>
    <xf numFmtId="164" fontId="3" fillId="0" borderId="0" xfId="0" applyFont="1" applyBorder="1" applyAlignment="1">
      <alignment horizontal="left" vertical="center"/>
    </xf>
    <xf numFmtId="164" fontId="4" fillId="0" borderId="0" xfId="0" applyFont="1" applyBorder="1" applyAlignment="1">
      <alignment horizontal="center" vertical="center" indent="1"/>
    </xf>
    <xf numFmtId="164" fontId="3" fillId="0" borderId="0" xfId="0" applyFont="1" applyAlignment="1">
      <alignment vertical="center"/>
    </xf>
    <xf numFmtId="164" fontId="0" fillId="0" borderId="0" xfId="0" applyAlignment="1">
      <alignment/>
    </xf>
    <xf numFmtId="164" fontId="3" fillId="0" borderId="0" xfId="0" applyFont="1" applyBorder="1" applyAlignment="1">
      <alignment/>
    </xf>
    <xf numFmtId="164" fontId="6" fillId="0" borderId="0" xfId="0" applyFont="1" applyAlignment="1">
      <alignment horizontal="left"/>
    </xf>
    <xf numFmtId="164" fontId="7" fillId="2" borderId="0" xfId="0" applyFont="1" applyFill="1" applyBorder="1" applyAlignment="1">
      <alignment/>
    </xf>
    <xf numFmtId="164" fontId="4" fillId="0" borderId="0" xfId="0" applyFont="1" applyBorder="1" applyAlignment="1">
      <alignment horizontal="right" vertical="center"/>
    </xf>
    <xf numFmtId="166" fontId="4" fillId="0" borderId="0" xfId="0" applyNumberFormat="1" applyFont="1" applyAlignment="1">
      <alignment/>
    </xf>
    <xf numFmtId="164" fontId="0" fillId="3" borderId="1" xfId="0" applyFill="1" applyBorder="1" applyAlignment="1">
      <alignment/>
    </xf>
    <xf numFmtId="164" fontId="3" fillId="3" borderId="1" xfId="0" applyFont="1" applyFill="1" applyBorder="1" applyAlignment="1">
      <alignment/>
    </xf>
    <xf numFmtId="164" fontId="8" fillId="3" borderId="2" xfId="0" applyFont="1" applyFill="1" applyBorder="1" applyAlignment="1">
      <alignment/>
    </xf>
    <xf numFmtId="164" fontId="8" fillId="3" borderId="2" xfId="0" applyFont="1" applyFill="1" applyBorder="1" applyAlignment="1">
      <alignment horizontal="center" vertical="center"/>
    </xf>
    <xf numFmtId="164" fontId="9" fillId="3" borderId="1" xfId="0" applyFont="1" applyFill="1" applyBorder="1" applyAlignment="1">
      <alignment/>
    </xf>
    <xf numFmtId="164" fontId="8" fillId="3" borderId="1" xfId="0" applyFont="1" applyFill="1" applyBorder="1" applyAlignment="1">
      <alignment horizontal="center"/>
    </xf>
    <xf numFmtId="164" fontId="8" fillId="3" borderId="1" xfId="0" applyFont="1" applyFill="1" applyBorder="1" applyAlignment="1">
      <alignment/>
    </xf>
    <xf numFmtId="164" fontId="8" fillId="3" borderId="3" xfId="0" applyFont="1" applyFill="1" applyBorder="1" applyAlignment="1">
      <alignment horizontal="center"/>
    </xf>
    <xf numFmtId="164" fontId="8" fillId="3" borderId="0" xfId="0" applyFont="1" applyFill="1" applyAlignment="1">
      <alignment horizontal="center"/>
    </xf>
    <xf numFmtId="164" fontId="3" fillId="3" borderId="1" xfId="0" applyFont="1" applyFill="1" applyBorder="1" applyAlignment="1">
      <alignment horizontal="center"/>
    </xf>
    <xf numFmtId="164" fontId="9" fillId="2" borderId="0" xfId="0" applyFont="1" applyFill="1" applyBorder="1" applyAlignment="1">
      <alignment horizontal="center"/>
    </xf>
    <xf numFmtId="164" fontId="10" fillId="0" borderId="1" xfId="0" applyFont="1" applyBorder="1" applyAlignment="1">
      <alignment horizontal="center" vertical="center"/>
    </xf>
    <xf numFmtId="164" fontId="11" fillId="0" borderId="1" xfId="0" applyFont="1" applyBorder="1" applyAlignment="1">
      <alignment wrapText="1"/>
    </xf>
    <xf numFmtId="164" fontId="11" fillId="0" borderId="1" xfId="0" applyFont="1" applyBorder="1" applyAlignment="1">
      <alignment horizontal="center"/>
    </xf>
    <xf numFmtId="166" fontId="11" fillId="0" borderId="1" xfId="0" applyNumberFormat="1" applyFont="1" applyBorder="1" applyAlignment="1">
      <alignment/>
    </xf>
    <xf numFmtId="166" fontId="3" fillId="0" borderId="1" xfId="0" applyNumberFormat="1" applyFont="1" applyBorder="1" applyAlignment="1">
      <alignment/>
    </xf>
    <xf numFmtId="166" fontId="8" fillId="0" borderId="1" xfId="20" applyNumberFormat="1" applyFont="1" applyFill="1" applyBorder="1" applyAlignment="1" applyProtection="1">
      <alignment wrapText="1"/>
      <protection/>
    </xf>
    <xf numFmtId="164" fontId="0" fillId="0" borderId="0" xfId="0" applyFill="1" applyBorder="1" applyAlignment="1">
      <alignment/>
    </xf>
    <xf numFmtId="166" fontId="0" fillId="0" borderId="0" xfId="0" applyNumberFormat="1" applyAlignment="1">
      <alignment/>
    </xf>
    <xf numFmtId="164" fontId="11" fillId="0" borderId="1" xfId="0" applyFont="1" applyBorder="1" applyAlignment="1">
      <alignment horizontal="center" wrapText="1"/>
    </xf>
    <xf numFmtId="166" fontId="11" fillId="0" borderId="1" xfId="0" applyNumberFormat="1" applyFont="1" applyFill="1" applyBorder="1" applyAlignment="1">
      <alignment/>
    </xf>
    <xf numFmtId="164" fontId="10" fillId="0" borderId="0" xfId="0" applyFont="1" applyBorder="1" applyAlignment="1">
      <alignment horizontal="center"/>
    </xf>
    <xf numFmtId="164" fontId="11" fillId="0" borderId="0" xfId="0" applyFont="1" applyBorder="1" applyAlignment="1">
      <alignment/>
    </xf>
    <xf numFmtId="166" fontId="11" fillId="0" borderId="0" xfId="0" applyNumberFormat="1" applyFont="1" applyBorder="1" applyAlignment="1">
      <alignment/>
    </xf>
    <xf numFmtId="166" fontId="3" fillId="0" borderId="0" xfId="0" applyNumberFormat="1" applyFont="1" applyBorder="1" applyAlignment="1">
      <alignment/>
    </xf>
    <xf numFmtId="166" fontId="8" fillId="0" borderId="1" xfId="0" applyNumberFormat="1" applyFont="1" applyBorder="1" applyAlignment="1">
      <alignment/>
    </xf>
    <xf numFmtId="166" fontId="14" fillId="0" borderId="1" xfId="0" applyNumberFormat="1" applyFont="1" applyBorder="1" applyAlignment="1">
      <alignment/>
    </xf>
    <xf numFmtId="164" fontId="11" fillId="0" borderId="0" xfId="0" applyFont="1" applyBorder="1" applyAlignment="1">
      <alignment/>
    </xf>
    <xf numFmtId="166" fontId="14" fillId="0" borderId="0" xfId="0" applyNumberFormat="1" applyFont="1" applyBorder="1" applyAlignment="1">
      <alignment/>
    </xf>
    <xf numFmtId="166" fontId="3" fillId="0" borderId="4" xfId="0" applyNumberFormat="1" applyFont="1" applyBorder="1" applyAlignment="1">
      <alignment horizontal="right"/>
    </xf>
    <xf numFmtId="166" fontId="8" fillId="2" borderId="5" xfId="0" applyNumberFormat="1" applyFont="1" applyFill="1" applyBorder="1" applyAlignment="1">
      <alignment/>
    </xf>
    <xf numFmtId="166" fontId="14" fillId="0" borderId="2" xfId="0" applyNumberFormat="1" applyFont="1" applyBorder="1" applyAlignment="1">
      <alignment/>
    </xf>
    <xf numFmtId="166" fontId="8" fillId="0" borderId="6" xfId="0" applyNumberFormat="1" applyFont="1" applyBorder="1" applyAlignment="1">
      <alignment horizontal="right"/>
    </xf>
    <xf numFmtId="166" fontId="8" fillId="0" borderId="6" xfId="0" applyNumberFormat="1" applyFont="1" applyBorder="1" applyAlignment="1">
      <alignment/>
    </xf>
    <xf numFmtId="166" fontId="8" fillId="0" borderId="7" xfId="0" applyNumberFormat="1" applyFont="1" applyBorder="1" applyAlignment="1">
      <alignment/>
    </xf>
    <xf numFmtId="164" fontId="3" fillId="0" borderId="0" xfId="0" applyFont="1" applyAlignment="1">
      <alignment/>
    </xf>
    <xf numFmtId="164" fontId="3" fillId="0" borderId="2" xfId="0" applyFont="1" applyBorder="1" applyAlignment="1">
      <alignment/>
    </xf>
    <xf numFmtId="166" fontId="3" fillId="0" borderId="7" xfId="0" applyNumberFormat="1" applyFont="1" applyBorder="1" applyAlignment="1">
      <alignment/>
    </xf>
    <xf numFmtId="164" fontId="11" fillId="0" borderId="0" xfId="0" applyFont="1" applyBorder="1" applyAlignment="1">
      <alignment horizontal="left" wrapText="1"/>
    </xf>
    <xf numFmtId="164" fontId="4" fillId="0" borderId="3" xfId="0" applyFont="1" applyBorder="1" applyAlignment="1">
      <alignment horizontal="right"/>
    </xf>
    <xf numFmtId="166" fontId="4" fillId="0" borderId="6" xfId="0" applyNumberFormat="1" applyFont="1" applyBorder="1" applyAlignment="1">
      <alignment/>
    </xf>
    <xf numFmtId="164" fontId="15" fillId="0" borderId="0" xfId="0" applyFont="1" applyFill="1" applyBorder="1" applyAlignment="1">
      <alignment/>
    </xf>
    <xf numFmtId="164" fontId="8" fillId="0" borderId="0" xfId="0" applyFont="1" applyBorder="1" applyAlignment="1">
      <alignment horizontal="left"/>
    </xf>
    <xf numFmtId="164" fontId="8" fillId="0" borderId="0" xfId="0" applyFont="1" applyAlignment="1">
      <alignment/>
    </xf>
    <xf numFmtId="164" fontId="8" fillId="0" borderId="0" xfId="0" applyFont="1" applyAlignment="1">
      <alignment/>
    </xf>
    <xf numFmtId="164" fontId="8" fillId="0" borderId="0" xfId="0" applyFont="1" applyBorder="1" applyAlignment="1">
      <alignment/>
    </xf>
    <xf numFmtId="164" fontId="16" fillId="0" borderId="0" xfId="0" applyFont="1" applyBorder="1" applyAlignment="1">
      <alignment horizontal="center" wrapText="1"/>
    </xf>
  </cellXfs>
  <cellStyles count="7">
    <cellStyle name="Normal" xfId="0"/>
    <cellStyle name="Comma" xfId="15"/>
    <cellStyle name="Comma [0]" xfId="16"/>
    <cellStyle name="Currency" xfId="17"/>
    <cellStyle name="Currency [0]" xfId="18"/>
    <cellStyle name="Percent" xfId="19"/>
    <cellStyle name="Comma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4"/>
  <sheetViews>
    <sheetView tabSelected="1" zoomScale="120" zoomScaleNormal="120" workbookViewId="0" topLeftCell="A9">
      <selection activeCell="B8" sqref="B8"/>
    </sheetView>
  </sheetViews>
  <sheetFormatPr defaultColWidth="8.00390625" defaultRowHeight="15"/>
  <cols>
    <col min="1" max="1" width="3.140625" style="0" customWidth="1"/>
    <col min="2" max="2" width="49.28125" style="0" customWidth="1"/>
    <col min="3" max="3" width="6.140625" style="0" customWidth="1"/>
    <col min="4" max="4" width="8.00390625" style="0" customWidth="1"/>
    <col min="5" max="5" width="7.140625" style="0" customWidth="1"/>
    <col min="6" max="6" width="7.28125" style="0" customWidth="1"/>
    <col min="7" max="7" width="6.8515625" style="0" customWidth="1"/>
    <col min="8" max="8" width="8.7109375" style="0" customWidth="1"/>
    <col min="9" max="9" width="7.57421875" style="0" customWidth="1"/>
    <col min="10" max="10" width="8.28125" style="0" customWidth="1"/>
    <col min="11" max="11" width="8.421875" style="0" customWidth="1"/>
    <col min="12" max="13" width="9.00390625" style="0" customWidth="1"/>
    <col min="14" max="14" width="14.28125" style="0" customWidth="1"/>
    <col min="15" max="16384" width="9.00390625" style="0" customWidth="1"/>
  </cols>
  <sheetData>
    <row r="1" spans="5:12" ht="20.25">
      <c r="E1" s="1"/>
      <c r="G1" s="2"/>
      <c r="H1" s="2"/>
      <c r="I1" s="2"/>
      <c r="J1" s="2"/>
      <c r="K1" s="3" t="s">
        <v>0</v>
      </c>
      <c r="L1" s="3"/>
    </row>
    <row r="2" spans="5:12" ht="20.25">
      <c r="E2" s="1"/>
      <c r="G2" s="2"/>
      <c r="H2" s="4"/>
      <c r="I2" s="5" t="s">
        <v>1</v>
      </c>
      <c r="J2" s="5"/>
      <c r="K2" s="5"/>
      <c r="L2" s="5"/>
    </row>
    <row r="3" spans="5:12" ht="20.25">
      <c r="E3" s="1"/>
      <c r="G3" s="5" t="s">
        <v>2</v>
      </c>
      <c r="H3" s="5"/>
      <c r="I3" s="5"/>
      <c r="J3" s="5"/>
      <c r="K3" s="5"/>
      <c r="L3" s="5"/>
    </row>
    <row r="4" spans="4:5" ht="20.25">
      <c r="D4" s="6"/>
      <c r="E4" s="1" t="s">
        <v>3</v>
      </c>
    </row>
    <row r="5" ht="20.25">
      <c r="E5" s="1"/>
    </row>
    <row r="6" spans="2:12" ht="15">
      <c r="B6" s="7" t="s">
        <v>4</v>
      </c>
      <c r="C6" s="8"/>
      <c r="D6" s="8"/>
      <c r="E6" s="8"/>
      <c r="F6" s="9"/>
      <c r="G6" s="10" t="s">
        <v>5</v>
      </c>
      <c r="H6" s="10"/>
      <c r="I6" s="11"/>
      <c r="J6" s="11"/>
      <c r="K6" s="8"/>
      <c r="L6" s="8"/>
    </row>
    <row r="7" spans="2:13" ht="15">
      <c r="B7" s="12" t="s">
        <v>6</v>
      </c>
      <c r="C7" s="12"/>
      <c r="D7" s="12"/>
      <c r="E7" s="8"/>
      <c r="F7" s="8"/>
      <c r="G7" s="10" t="s">
        <v>7</v>
      </c>
      <c r="H7" s="10"/>
      <c r="I7" s="10"/>
      <c r="J7" s="10"/>
      <c r="K7" s="10"/>
      <c r="L7" s="10"/>
      <c r="M7" s="13"/>
    </row>
    <row r="8" spans="2:12" ht="15">
      <c r="B8" s="7" t="s">
        <v>8</v>
      </c>
      <c r="C8" s="14"/>
      <c r="D8" s="14"/>
      <c r="E8" s="14"/>
      <c r="F8" s="14"/>
      <c r="G8" s="10" t="s">
        <v>9</v>
      </c>
      <c r="H8" s="10"/>
      <c r="I8" s="10"/>
      <c r="J8" s="10"/>
      <c r="K8" s="10"/>
      <c r="L8" s="10"/>
    </row>
    <row r="9" spans="2:12" ht="15">
      <c r="B9" s="8"/>
      <c r="C9" s="8"/>
      <c r="D9" s="8"/>
      <c r="E9" s="8"/>
      <c r="F9" s="8"/>
      <c r="G9" s="8"/>
      <c r="H9" s="8"/>
      <c r="I9" s="8"/>
      <c r="J9" s="9"/>
      <c r="K9" s="8"/>
      <c r="L9" s="9"/>
    </row>
    <row r="10" spans="2:12" ht="15">
      <c r="B10" s="15"/>
      <c r="C10" s="8"/>
      <c r="D10" s="8"/>
      <c r="E10" s="8"/>
      <c r="F10" s="16"/>
      <c r="G10" s="8"/>
      <c r="H10" s="8"/>
      <c r="I10" s="17" t="s">
        <v>10</v>
      </c>
      <c r="J10" s="17"/>
      <c r="K10" s="17"/>
      <c r="L10" s="18">
        <f>L25+L26</f>
        <v>0</v>
      </c>
    </row>
    <row r="11" spans="1:12" ht="15">
      <c r="A11" s="19"/>
      <c r="B11" s="20"/>
      <c r="C11" s="21"/>
      <c r="D11" s="21"/>
      <c r="E11" s="22" t="s">
        <v>11</v>
      </c>
      <c r="F11" s="22"/>
      <c r="G11" s="22"/>
      <c r="H11" s="22"/>
      <c r="I11" s="22" t="s">
        <v>12</v>
      </c>
      <c r="J11" s="22"/>
      <c r="K11" s="22"/>
      <c r="L11" s="22"/>
    </row>
    <row r="12" spans="1:14" ht="15">
      <c r="A12" s="23" t="s">
        <v>13</v>
      </c>
      <c r="B12" s="24" t="s">
        <v>14</v>
      </c>
      <c r="C12" s="25" t="s">
        <v>15</v>
      </c>
      <c r="D12" s="26" t="s">
        <v>16</v>
      </c>
      <c r="E12" s="27" t="s">
        <v>17</v>
      </c>
      <c r="F12" s="26" t="s">
        <v>18</v>
      </c>
      <c r="G12" s="26" t="s">
        <v>19</v>
      </c>
      <c r="H12" s="24" t="s">
        <v>20</v>
      </c>
      <c r="I12" s="27" t="s">
        <v>17</v>
      </c>
      <c r="J12" s="26" t="s">
        <v>18</v>
      </c>
      <c r="K12" s="24" t="s">
        <v>19</v>
      </c>
      <c r="L12" s="28" t="s">
        <v>20</v>
      </c>
      <c r="N12" s="29"/>
    </row>
    <row r="13" spans="1:14" ht="28.5">
      <c r="A13" s="30">
        <v>1</v>
      </c>
      <c r="B13" s="31" t="s">
        <v>21</v>
      </c>
      <c r="C13" s="32" t="s">
        <v>22</v>
      </c>
      <c r="D13" s="33">
        <v>449</v>
      </c>
      <c r="E13" s="34"/>
      <c r="F13" s="34"/>
      <c r="G13" s="34"/>
      <c r="H13" s="35">
        <f aca="true" t="shared" si="0" ref="H13:H21">E13+F13+G13</f>
        <v>0</v>
      </c>
      <c r="I13" s="34">
        <f aca="true" t="shared" si="1" ref="I13:I22">D13*E13</f>
        <v>0</v>
      </c>
      <c r="J13" s="34">
        <f aca="true" t="shared" si="2" ref="J13:J21">D13*F13</f>
        <v>0</v>
      </c>
      <c r="K13" s="34">
        <f aca="true" t="shared" si="3" ref="K13:K22">D13*G13</f>
        <v>0</v>
      </c>
      <c r="L13" s="34">
        <f aca="true" t="shared" si="4" ref="L13:L22">I13+J13+K13</f>
        <v>0</v>
      </c>
      <c r="N13" s="36"/>
    </row>
    <row r="14" spans="1:14" ht="28.5">
      <c r="A14" s="30">
        <v>2</v>
      </c>
      <c r="B14" s="31" t="s">
        <v>23</v>
      </c>
      <c r="C14" s="32" t="s">
        <v>22</v>
      </c>
      <c r="D14" s="33">
        <f>D13</f>
        <v>449</v>
      </c>
      <c r="E14" s="34"/>
      <c r="F14" s="34"/>
      <c r="G14" s="34"/>
      <c r="H14" s="35">
        <f t="shared" si="0"/>
        <v>0</v>
      </c>
      <c r="I14" s="34">
        <f t="shared" si="1"/>
        <v>0</v>
      </c>
      <c r="J14" s="34">
        <f t="shared" si="2"/>
        <v>0</v>
      </c>
      <c r="K14" s="34">
        <f t="shared" si="3"/>
        <v>0</v>
      </c>
      <c r="L14" s="34">
        <f t="shared" si="4"/>
        <v>0</v>
      </c>
      <c r="N14" s="37"/>
    </row>
    <row r="15" spans="1:14" ht="28.5">
      <c r="A15" s="30">
        <v>3</v>
      </c>
      <c r="B15" s="31" t="s">
        <v>24</v>
      </c>
      <c r="C15" s="32" t="s">
        <v>22</v>
      </c>
      <c r="D15" s="33">
        <v>10</v>
      </c>
      <c r="E15" s="34"/>
      <c r="F15" s="34"/>
      <c r="G15" s="34"/>
      <c r="H15" s="35">
        <f t="shared" si="0"/>
        <v>0</v>
      </c>
      <c r="I15" s="34">
        <f t="shared" si="1"/>
        <v>0</v>
      </c>
      <c r="J15" s="34">
        <f t="shared" si="2"/>
        <v>0</v>
      </c>
      <c r="K15" s="34">
        <f t="shared" si="3"/>
        <v>0</v>
      </c>
      <c r="L15" s="34">
        <f t="shared" si="4"/>
        <v>0</v>
      </c>
      <c r="N15" s="36"/>
    </row>
    <row r="16" spans="1:12" ht="28.5">
      <c r="A16" s="30">
        <v>4</v>
      </c>
      <c r="B16" s="31" t="s">
        <v>25</v>
      </c>
      <c r="C16" s="32" t="s">
        <v>22</v>
      </c>
      <c r="D16" s="33">
        <f>11*1.25+11*2.9</f>
        <v>45.65</v>
      </c>
      <c r="E16" s="34"/>
      <c r="F16" s="34"/>
      <c r="G16" s="34"/>
      <c r="H16" s="35">
        <f t="shared" si="0"/>
        <v>0</v>
      </c>
      <c r="I16" s="34">
        <f t="shared" si="1"/>
        <v>0</v>
      </c>
      <c r="J16" s="34">
        <f t="shared" si="2"/>
        <v>0</v>
      </c>
      <c r="K16" s="34">
        <f t="shared" si="3"/>
        <v>0</v>
      </c>
      <c r="L16" s="34">
        <f t="shared" si="4"/>
        <v>0</v>
      </c>
    </row>
    <row r="17" spans="1:12" ht="15.75">
      <c r="A17" s="30">
        <v>5</v>
      </c>
      <c r="B17" s="31" t="s">
        <v>26</v>
      </c>
      <c r="C17" s="32" t="s">
        <v>22</v>
      </c>
      <c r="D17" s="33">
        <v>98.35</v>
      </c>
      <c r="E17" s="34"/>
      <c r="F17" s="34"/>
      <c r="G17" s="34"/>
      <c r="H17" s="35">
        <f t="shared" si="0"/>
        <v>0</v>
      </c>
      <c r="I17" s="34">
        <f t="shared" si="1"/>
        <v>0</v>
      </c>
      <c r="J17" s="34">
        <f t="shared" si="2"/>
        <v>0</v>
      </c>
      <c r="K17" s="34">
        <f t="shared" si="3"/>
        <v>0</v>
      </c>
      <c r="L17" s="34">
        <f t="shared" si="4"/>
        <v>0</v>
      </c>
    </row>
    <row r="18" spans="1:12" ht="40.5">
      <c r="A18" s="30">
        <v>6</v>
      </c>
      <c r="B18" s="31" t="s">
        <v>27</v>
      </c>
      <c r="C18" s="38" t="s">
        <v>28</v>
      </c>
      <c r="D18" s="33">
        <v>100.25</v>
      </c>
      <c r="E18" s="34"/>
      <c r="F18" s="34"/>
      <c r="G18" s="34"/>
      <c r="H18" s="35">
        <f t="shared" si="0"/>
        <v>0</v>
      </c>
      <c r="I18" s="34">
        <f t="shared" si="1"/>
        <v>0</v>
      </c>
      <c r="J18" s="34">
        <f t="shared" si="2"/>
        <v>0</v>
      </c>
      <c r="K18" s="34">
        <f t="shared" si="3"/>
        <v>0</v>
      </c>
      <c r="L18" s="34">
        <f t="shared" si="4"/>
        <v>0</v>
      </c>
    </row>
    <row r="19" spans="1:12" ht="40.5">
      <c r="A19" s="30">
        <v>7</v>
      </c>
      <c r="B19" s="31" t="s">
        <v>29</v>
      </c>
      <c r="C19" s="32" t="s">
        <v>22</v>
      </c>
      <c r="D19" s="33">
        <f>3.6*2.6*4</f>
        <v>37.440000000000005</v>
      </c>
      <c r="E19" s="34"/>
      <c r="F19" s="34"/>
      <c r="G19" s="34"/>
      <c r="H19" s="35">
        <f t="shared" si="0"/>
        <v>0</v>
      </c>
      <c r="I19" s="34">
        <f t="shared" si="1"/>
        <v>0</v>
      </c>
      <c r="J19" s="34">
        <f t="shared" si="2"/>
        <v>0</v>
      </c>
      <c r="K19" s="34">
        <f t="shared" si="3"/>
        <v>0</v>
      </c>
      <c r="L19" s="34">
        <f t="shared" si="4"/>
        <v>0</v>
      </c>
    </row>
    <row r="20" spans="1:12" ht="40.5">
      <c r="A20" s="30">
        <v>8</v>
      </c>
      <c r="B20" s="31" t="s">
        <v>30</v>
      </c>
      <c r="C20" s="38" t="s">
        <v>28</v>
      </c>
      <c r="D20" s="33">
        <f>75*2</f>
        <v>150</v>
      </c>
      <c r="E20" s="34"/>
      <c r="F20" s="34"/>
      <c r="G20" s="34"/>
      <c r="H20" s="35">
        <f t="shared" si="0"/>
        <v>0</v>
      </c>
      <c r="I20" s="34">
        <f t="shared" si="1"/>
        <v>0</v>
      </c>
      <c r="J20" s="34">
        <f t="shared" si="2"/>
        <v>0</v>
      </c>
      <c r="K20" s="34">
        <f t="shared" si="3"/>
        <v>0</v>
      </c>
      <c r="L20" s="34">
        <f t="shared" si="4"/>
        <v>0</v>
      </c>
    </row>
    <row r="21" spans="1:12" ht="78">
      <c r="A21" s="30">
        <v>9</v>
      </c>
      <c r="B21" s="31" t="s">
        <v>31</v>
      </c>
      <c r="C21" s="38" t="s">
        <v>28</v>
      </c>
      <c r="D21" s="33">
        <v>65</v>
      </c>
      <c r="E21" s="34"/>
      <c r="F21" s="34"/>
      <c r="G21" s="34"/>
      <c r="H21" s="35">
        <f t="shared" si="0"/>
        <v>0</v>
      </c>
      <c r="I21" s="34">
        <f t="shared" si="1"/>
        <v>0</v>
      </c>
      <c r="J21" s="34">
        <f t="shared" si="2"/>
        <v>0</v>
      </c>
      <c r="K21" s="34">
        <f t="shared" si="3"/>
        <v>0</v>
      </c>
      <c r="L21" s="34">
        <f t="shared" si="4"/>
        <v>0</v>
      </c>
    </row>
    <row r="22" spans="1:16" ht="15.75">
      <c r="A22" s="30">
        <v>10</v>
      </c>
      <c r="B22" s="31" t="s">
        <v>32</v>
      </c>
      <c r="C22" s="32" t="s">
        <v>33</v>
      </c>
      <c r="D22" s="39">
        <v>1</v>
      </c>
      <c r="E22" s="34">
        <f>0/0.71</f>
        <v>0</v>
      </c>
      <c r="F22" s="34">
        <v>0</v>
      </c>
      <c r="G22" s="34">
        <v>0</v>
      </c>
      <c r="H22" s="35">
        <f>F22</f>
        <v>0</v>
      </c>
      <c r="I22" s="34">
        <f t="shared" si="1"/>
        <v>0</v>
      </c>
      <c r="J22" s="34">
        <f>H22</f>
        <v>0</v>
      </c>
      <c r="K22" s="34">
        <f t="shared" si="3"/>
        <v>0</v>
      </c>
      <c r="L22" s="34">
        <f t="shared" si="4"/>
        <v>0</v>
      </c>
      <c r="P22" s="37"/>
    </row>
    <row r="23" spans="1:14" ht="15">
      <c r="A23" s="40"/>
      <c r="B23" s="41" t="s">
        <v>34</v>
      </c>
      <c r="C23" s="41"/>
      <c r="D23" s="42"/>
      <c r="E23" s="43"/>
      <c r="F23" s="43"/>
      <c r="G23" s="44" t="s">
        <v>35</v>
      </c>
      <c r="H23" s="45">
        <f>SUM(H13:H22)</f>
        <v>0</v>
      </c>
      <c r="I23" s="34">
        <f>SUM(I13:I22)</f>
        <v>0</v>
      </c>
      <c r="J23" s="34">
        <f>SUM(J13:J22)</f>
        <v>0</v>
      </c>
      <c r="K23" s="34">
        <f>SUM(K13:K22)</f>
        <v>0</v>
      </c>
      <c r="L23" s="34">
        <f>SUM(L13:L22)</f>
        <v>0</v>
      </c>
      <c r="N23" s="37"/>
    </row>
    <row r="24" spans="1:14" ht="15">
      <c r="A24" s="40"/>
      <c r="B24" s="41" t="s">
        <v>36</v>
      </c>
      <c r="C24" s="41"/>
      <c r="D24" s="46"/>
      <c r="E24" s="43"/>
      <c r="F24" s="43"/>
      <c r="G24" s="47"/>
      <c r="H24" s="47"/>
      <c r="I24" s="48" t="s">
        <v>37</v>
      </c>
      <c r="J24" s="48"/>
      <c r="K24" s="48"/>
      <c r="L24" s="49">
        <f>K23*0.2409</f>
        <v>0</v>
      </c>
      <c r="N24" s="37"/>
    </row>
    <row r="25" spans="1:13" ht="15">
      <c r="A25" s="40"/>
      <c r="B25" s="41" t="s">
        <v>38</v>
      </c>
      <c r="C25" s="41"/>
      <c r="D25" s="46"/>
      <c r="E25" s="43"/>
      <c r="F25" s="43"/>
      <c r="G25" s="47"/>
      <c r="H25" s="47"/>
      <c r="I25" s="50"/>
      <c r="J25" s="51" t="s">
        <v>35</v>
      </c>
      <c r="K25" s="51"/>
      <c r="L25" s="52">
        <f>L24+L23</f>
        <v>0</v>
      </c>
      <c r="M25" s="37"/>
    </row>
    <row r="26" spans="1:14" ht="15.75">
      <c r="A26" s="40"/>
      <c r="B26" s="41" t="s">
        <v>39</v>
      </c>
      <c r="C26" s="41"/>
      <c r="D26" s="46"/>
      <c r="E26" s="43"/>
      <c r="F26" s="43"/>
      <c r="G26" s="47"/>
      <c r="H26" s="47"/>
      <c r="I26" s="50"/>
      <c r="J26" s="51" t="s">
        <v>40</v>
      </c>
      <c r="K26" s="51"/>
      <c r="L26" s="53">
        <f>L25*0.03</f>
        <v>0</v>
      </c>
      <c r="M26" s="37"/>
      <c r="N26" s="37"/>
    </row>
    <row r="27" spans="2:14" ht="15">
      <c r="B27" s="41"/>
      <c r="C27" s="8"/>
      <c r="D27" s="54"/>
      <c r="E27" s="54"/>
      <c r="F27" s="54"/>
      <c r="G27" s="54"/>
      <c r="H27" s="54"/>
      <c r="I27" s="55"/>
      <c r="J27" s="51" t="s">
        <v>41</v>
      </c>
      <c r="K27" s="51"/>
      <c r="L27" s="56">
        <f>(L25+L26)*0.21</f>
        <v>0</v>
      </c>
      <c r="N27" s="37"/>
    </row>
    <row r="28" spans="2:15" ht="15.75">
      <c r="B28" s="57"/>
      <c r="C28" s="41"/>
      <c r="D28" s="54"/>
      <c r="E28" s="54"/>
      <c r="F28" s="54"/>
      <c r="G28" s="54"/>
      <c r="H28" s="54"/>
      <c r="I28" s="58" t="s">
        <v>42</v>
      </c>
      <c r="J28" s="58"/>
      <c r="K28" s="58"/>
      <c r="L28" s="59">
        <f>SUM(L25:L27)</f>
        <v>0</v>
      </c>
      <c r="O28" s="37"/>
    </row>
    <row r="29" spans="2:12" ht="15">
      <c r="B29" s="60"/>
      <c r="J29" s="37"/>
      <c r="K29" s="37"/>
      <c r="L29" s="37"/>
    </row>
    <row r="30" spans="9:14" ht="15">
      <c r="I30" s="37"/>
      <c r="J30" s="37"/>
      <c r="K30" s="37"/>
      <c r="N30" s="37"/>
    </row>
    <row r="31" spans="2:6" ht="15">
      <c r="B31" s="61" t="s">
        <v>43</v>
      </c>
      <c r="C31" s="61"/>
      <c r="D31" s="61"/>
      <c r="E31" s="61"/>
      <c r="F31" s="61"/>
    </row>
    <row r="32" spans="2:6" ht="15">
      <c r="B32" s="8"/>
      <c r="C32" s="62"/>
      <c r="D32" s="63"/>
      <c r="E32" s="63"/>
      <c r="F32" s="63"/>
    </row>
    <row r="33" spans="2:6" ht="15">
      <c r="B33" s="64" t="s">
        <v>44</v>
      </c>
      <c r="C33" s="64"/>
      <c r="D33" s="63"/>
      <c r="E33" s="63"/>
      <c r="F33" s="63"/>
    </row>
    <row r="34" spans="2:6" ht="18">
      <c r="B34" s="65" t="s">
        <v>45</v>
      </c>
      <c r="C34" s="8"/>
      <c r="D34" s="8"/>
      <c r="E34" s="8"/>
      <c r="F34" s="8"/>
    </row>
  </sheetData>
  <sheetProtection selectLockedCells="1" selectUnlockedCells="1"/>
  <mergeCells count="17">
    <mergeCell ref="K1:L1"/>
    <mergeCell ref="I2:L2"/>
    <mergeCell ref="G3:L3"/>
    <mergeCell ref="G6:H6"/>
    <mergeCell ref="I6:J6"/>
    <mergeCell ref="G7:L7"/>
    <mergeCell ref="C8:F8"/>
    <mergeCell ref="G8:L8"/>
    <mergeCell ref="I10:K10"/>
    <mergeCell ref="E11:H11"/>
    <mergeCell ref="I11:L11"/>
    <mergeCell ref="I24:K24"/>
    <mergeCell ref="J25:K25"/>
    <mergeCell ref="J26:K26"/>
    <mergeCell ref="J27:K27"/>
    <mergeCell ref="I28:K28"/>
    <mergeCell ref="B31:F31"/>
  </mergeCells>
  <printOptions/>
  <pageMargins left="0.25" right="0.25"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9.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2019-03-12T12:04:42Z</cp:lastPrinted>
  <dcterms:modified xsi:type="dcterms:W3CDTF">2019-03-14T09:55:11Z</dcterms:modified>
  <cp:category/>
  <cp:version/>
  <cp:contentType/>
  <cp:contentStatus/>
  <cp:revision>4</cp:revision>
</cp:coreProperties>
</file>